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60" windowWidth="20100" windowHeight="10584" firstSheet="3" activeTab="4"/>
  </bookViews>
  <sheets>
    <sheet name="First Example, current payroll" sheetId="1" r:id="rId1"/>
    <sheet name="Mandatory Minimum Wage" sheetId="2" r:id="rId2"/>
    <sheet name="Equal Wage by $ amount" sheetId="3" r:id="rId3"/>
    <sheet name="Equal Wage by % amount" sheetId="4" r:id="rId4"/>
    <sheet name="Table 1" sheetId="5" r:id="rId5"/>
  </sheets>
  <calcPr calcId="125725"/>
</workbook>
</file>

<file path=xl/calcChain.xml><?xml version="1.0" encoding="utf-8"?>
<calcChain xmlns="http://schemas.openxmlformats.org/spreadsheetml/2006/main">
  <c r="B263" i="5"/>
  <c r="I251"/>
  <c r="H251"/>
  <c r="G251"/>
  <c r="F251"/>
  <c r="E251"/>
  <c r="D251"/>
  <c r="C251"/>
  <c r="B251"/>
  <c r="B246"/>
  <c r="B258" s="1"/>
  <c r="C243"/>
  <c r="C246" s="1"/>
  <c r="I230"/>
  <c r="H230"/>
  <c r="G230"/>
  <c r="F230"/>
  <c r="E230"/>
  <c r="D230"/>
  <c r="C230"/>
  <c r="B230"/>
  <c r="B225"/>
  <c r="B236" s="1"/>
  <c r="C222"/>
  <c r="C225" s="1"/>
  <c r="I209"/>
  <c r="H209"/>
  <c r="G209"/>
  <c r="F209"/>
  <c r="E209"/>
  <c r="D209"/>
  <c r="C209"/>
  <c r="B209"/>
  <c r="I204"/>
  <c r="I215" s="1"/>
  <c r="H204"/>
  <c r="H215" s="1"/>
  <c r="G204"/>
  <c r="G215" s="1"/>
  <c r="F204"/>
  <c r="F215" s="1"/>
  <c r="E204"/>
  <c r="E215" s="1"/>
  <c r="D204"/>
  <c r="D215" s="1"/>
  <c r="C204"/>
  <c r="C215" s="1"/>
  <c r="B204"/>
  <c r="B215" s="1"/>
  <c r="I188"/>
  <c r="H188"/>
  <c r="G188"/>
  <c r="F188"/>
  <c r="E188"/>
  <c r="D188"/>
  <c r="C188"/>
  <c r="B188"/>
  <c r="I183"/>
  <c r="H183"/>
  <c r="G183"/>
  <c r="F183"/>
  <c r="E183"/>
  <c r="D183"/>
  <c r="C183"/>
  <c r="B183"/>
  <c r="I162"/>
  <c r="H162"/>
  <c r="G162"/>
  <c r="F162"/>
  <c r="E162"/>
  <c r="D162"/>
  <c r="C162"/>
  <c r="B162"/>
  <c r="I157"/>
  <c r="I169" s="1"/>
  <c r="H157"/>
  <c r="H161" s="1"/>
  <c r="G157"/>
  <c r="G169" s="1"/>
  <c r="F157"/>
  <c r="F169" s="1"/>
  <c r="E157"/>
  <c r="E169" s="1"/>
  <c r="D157"/>
  <c r="C157"/>
  <c r="C161" s="1"/>
  <c r="B157"/>
  <c r="B169" s="1"/>
  <c r="I141"/>
  <c r="H141"/>
  <c r="G141"/>
  <c r="F141"/>
  <c r="E141"/>
  <c r="D141"/>
  <c r="C141"/>
  <c r="B141"/>
  <c r="I136"/>
  <c r="I147" s="1"/>
  <c r="H136"/>
  <c r="H139" s="1"/>
  <c r="G136"/>
  <c r="G147" s="1"/>
  <c r="F136"/>
  <c r="F147" s="1"/>
  <c r="E136"/>
  <c r="E147" s="1"/>
  <c r="D136"/>
  <c r="D147" s="1"/>
  <c r="C136"/>
  <c r="C139" s="1"/>
  <c r="B136"/>
  <c r="B147" s="1"/>
  <c r="I120"/>
  <c r="H120"/>
  <c r="G120"/>
  <c r="F120"/>
  <c r="E120"/>
  <c r="D120"/>
  <c r="C120"/>
  <c r="B120"/>
  <c r="I115"/>
  <c r="I126" s="1"/>
  <c r="H115"/>
  <c r="H126" s="1"/>
  <c r="G115"/>
  <c r="F115"/>
  <c r="F126" s="1"/>
  <c r="E115"/>
  <c r="E126" s="1"/>
  <c r="D115"/>
  <c r="D126" s="1"/>
  <c r="C115"/>
  <c r="C126" s="1"/>
  <c r="B115"/>
  <c r="B126" s="1"/>
  <c r="I99"/>
  <c r="H99"/>
  <c r="G99"/>
  <c r="F99"/>
  <c r="E99"/>
  <c r="D99"/>
  <c r="C99"/>
  <c r="B99"/>
  <c r="I94"/>
  <c r="H94"/>
  <c r="G94"/>
  <c r="F94"/>
  <c r="E94"/>
  <c r="D94"/>
  <c r="C94"/>
  <c r="C98" s="1"/>
  <c r="B94"/>
  <c r="I73"/>
  <c r="H73"/>
  <c r="G73"/>
  <c r="F73"/>
  <c r="E73"/>
  <c r="D73"/>
  <c r="C73"/>
  <c r="B73"/>
  <c r="I68"/>
  <c r="I80" s="1"/>
  <c r="H68"/>
  <c r="H80" s="1"/>
  <c r="G68"/>
  <c r="G80" s="1"/>
  <c r="F68"/>
  <c r="F80" s="1"/>
  <c r="E68"/>
  <c r="E80" s="1"/>
  <c r="D68"/>
  <c r="D80" s="1"/>
  <c r="C68"/>
  <c r="C80" s="1"/>
  <c r="B68"/>
  <c r="B80" s="1"/>
  <c r="I53"/>
  <c r="H53"/>
  <c r="G53"/>
  <c r="F53"/>
  <c r="E53"/>
  <c r="D53"/>
  <c r="C53"/>
  <c r="B53"/>
  <c r="I48"/>
  <c r="I59" s="1"/>
  <c r="H48"/>
  <c r="H59" s="1"/>
  <c r="G48"/>
  <c r="G59" s="1"/>
  <c r="F48"/>
  <c r="F59" s="1"/>
  <c r="E48"/>
  <c r="E59" s="1"/>
  <c r="D48"/>
  <c r="D59" s="1"/>
  <c r="C48"/>
  <c r="C59" s="1"/>
  <c r="B48"/>
  <c r="B59" s="1"/>
  <c r="I32"/>
  <c r="H32"/>
  <c r="G32"/>
  <c r="F32"/>
  <c r="E32"/>
  <c r="D32"/>
  <c r="C32"/>
  <c r="B32"/>
  <c r="I27"/>
  <c r="I38" s="1"/>
  <c r="H27"/>
  <c r="H38" s="1"/>
  <c r="G27"/>
  <c r="G38" s="1"/>
  <c r="F27"/>
  <c r="F30" s="1"/>
  <c r="E27"/>
  <c r="E38" s="1"/>
  <c r="D27"/>
  <c r="D38" s="1"/>
  <c r="C27"/>
  <c r="C38" s="1"/>
  <c r="B27"/>
  <c r="B38" s="1"/>
  <c r="I12"/>
  <c r="H12"/>
  <c r="G12"/>
  <c r="F12"/>
  <c r="E12"/>
  <c r="D12"/>
  <c r="C12"/>
  <c r="B12"/>
  <c r="I7"/>
  <c r="H7"/>
  <c r="G7"/>
  <c r="F7"/>
  <c r="E7"/>
  <c r="D7"/>
  <c r="C7"/>
  <c r="B7"/>
  <c r="C67" i="4"/>
  <c r="D67" s="1"/>
  <c r="I46"/>
  <c r="H46"/>
  <c r="G46"/>
  <c r="F46"/>
  <c r="E46"/>
  <c r="D46"/>
  <c r="E49"/>
  <c r="E60" s="1"/>
  <c r="C46"/>
  <c r="I75"/>
  <c r="H75"/>
  <c r="G75"/>
  <c r="F75"/>
  <c r="E75"/>
  <c r="D75"/>
  <c r="C75"/>
  <c r="B75"/>
  <c r="B70"/>
  <c r="B74" s="1"/>
  <c r="I54"/>
  <c r="H54"/>
  <c r="G54"/>
  <c r="F54"/>
  <c r="E54"/>
  <c r="D54"/>
  <c r="C54"/>
  <c r="B54"/>
  <c r="D49"/>
  <c r="D60" s="1"/>
  <c r="C49"/>
  <c r="C60" s="1"/>
  <c r="B49"/>
  <c r="B60" s="1"/>
  <c r="I33"/>
  <c r="H33"/>
  <c r="G33"/>
  <c r="F33"/>
  <c r="E33"/>
  <c r="D33"/>
  <c r="C33"/>
  <c r="B33"/>
  <c r="I28"/>
  <c r="I39" s="1"/>
  <c r="H28"/>
  <c r="H39" s="1"/>
  <c r="G28"/>
  <c r="G39" s="1"/>
  <c r="F28"/>
  <c r="F31" s="1"/>
  <c r="E28"/>
  <c r="E39" s="1"/>
  <c r="D28"/>
  <c r="D39" s="1"/>
  <c r="C28"/>
  <c r="C39" s="1"/>
  <c r="B28"/>
  <c r="B39" s="1"/>
  <c r="I12"/>
  <c r="H12"/>
  <c r="G12"/>
  <c r="F12"/>
  <c r="E12"/>
  <c r="D12"/>
  <c r="C12"/>
  <c r="B12"/>
  <c r="I7"/>
  <c r="H7"/>
  <c r="G7"/>
  <c r="G11" s="1"/>
  <c r="F7"/>
  <c r="E7"/>
  <c r="D7"/>
  <c r="C7"/>
  <c r="B7"/>
  <c r="I75" i="3"/>
  <c r="H75"/>
  <c r="G75"/>
  <c r="F75"/>
  <c r="E75"/>
  <c r="D75"/>
  <c r="C75"/>
  <c r="B75"/>
  <c r="I70"/>
  <c r="I82" s="1"/>
  <c r="H70"/>
  <c r="H82" s="1"/>
  <c r="G70"/>
  <c r="G82" s="1"/>
  <c r="F70"/>
  <c r="F82" s="1"/>
  <c r="E70"/>
  <c r="E82" s="1"/>
  <c r="D70"/>
  <c r="D82" s="1"/>
  <c r="C70"/>
  <c r="C82" s="1"/>
  <c r="B70"/>
  <c r="B82" s="1"/>
  <c r="I54"/>
  <c r="H54"/>
  <c r="G54"/>
  <c r="F54"/>
  <c r="E54"/>
  <c r="D54"/>
  <c r="C54"/>
  <c r="B54"/>
  <c r="I49"/>
  <c r="I60" s="1"/>
  <c r="H49"/>
  <c r="H60" s="1"/>
  <c r="G49"/>
  <c r="G60" s="1"/>
  <c r="F49"/>
  <c r="F60" s="1"/>
  <c r="E49"/>
  <c r="E60" s="1"/>
  <c r="D49"/>
  <c r="D60" s="1"/>
  <c r="C49"/>
  <c r="C60" s="1"/>
  <c r="B49"/>
  <c r="B60" s="1"/>
  <c r="I33"/>
  <c r="H33"/>
  <c r="G33"/>
  <c r="F33"/>
  <c r="E33"/>
  <c r="D33"/>
  <c r="C33"/>
  <c r="B33"/>
  <c r="I28"/>
  <c r="I39" s="1"/>
  <c r="H28"/>
  <c r="H39" s="1"/>
  <c r="G28"/>
  <c r="G39" s="1"/>
  <c r="F28"/>
  <c r="F39" s="1"/>
  <c r="E28"/>
  <c r="E39" s="1"/>
  <c r="D28"/>
  <c r="D39" s="1"/>
  <c r="C28"/>
  <c r="C39" s="1"/>
  <c r="B28"/>
  <c r="B32" s="1"/>
  <c r="I12"/>
  <c r="H12"/>
  <c r="G12"/>
  <c r="F12"/>
  <c r="E12"/>
  <c r="D12"/>
  <c r="C12"/>
  <c r="B12"/>
  <c r="I7"/>
  <c r="H7"/>
  <c r="G7"/>
  <c r="G11" s="1"/>
  <c r="F7"/>
  <c r="E7"/>
  <c r="D7"/>
  <c r="C7"/>
  <c r="B7"/>
  <c r="I75" i="2"/>
  <c r="I73"/>
  <c r="I70"/>
  <c r="I82" s="1"/>
  <c r="H75"/>
  <c r="H73"/>
  <c r="H70"/>
  <c r="H82" s="1"/>
  <c r="G75"/>
  <c r="G73"/>
  <c r="G70"/>
  <c r="G82" s="1"/>
  <c r="F82"/>
  <c r="F75"/>
  <c r="F74"/>
  <c r="F73"/>
  <c r="F76" s="1"/>
  <c r="F78" s="1"/>
  <c r="F85" s="1"/>
  <c r="F70"/>
  <c r="E75"/>
  <c r="E73"/>
  <c r="E70"/>
  <c r="E82" s="1"/>
  <c r="D75"/>
  <c r="D73"/>
  <c r="D70"/>
  <c r="D82" s="1"/>
  <c r="C75"/>
  <c r="C73"/>
  <c r="C70"/>
  <c r="C82" s="1"/>
  <c r="I54"/>
  <c r="I49"/>
  <c r="I60" s="1"/>
  <c r="H54"/>
  <c r="H49"/>
  <c r="H60" s="1"/>
  <c r="G54"/>
  <c r="G49"/>
  <c r="G60" s="1"/>
  <c r="F54"/>
  <c r="F49"/>
  <c r="F60" s="1"/>
  <c r="E54"/>
  <c r="E52"/>
  <c r="E49"/>
  <c r="E60" s="1"/>
  <c r="D54"/>
  <c r="D49"/>
  <c r="C54"/>
  <c r="C53"/>
  <c r="C52"/>
  <c r="C55" s="1"/>
  <c r="C49"/>
  <c r="I33"/>
  <c r="H33"/>
  <c r="G33"/>
  <c r="F33"/>
  <c r="E33"/>
  <c r="D33"/>
  <c r="C33"/>
  <c r="I28"/>
  <c r="I31" s="1"/>
  <c r="H28"/>
  <c r="H31" s="1"/>
  <c r="G28"/>
  <c r="G39" s="1"/>
  <c r="F28"/>
  <c r="F39" s="1"/>
  <c r="E28"/>
  <c r="E39" s="1"/>
  <c r="D28"/>
  <c r="C28"/>
  <c r="C39" s="1"/>
  <c r="I12"/>
  <c r="I7"/>
  <c r="H12"/>
  <c r="G12"/>
  <c r="F12"/>
  <c r="E12"/>
  <c r="D12"/>
  <c r="C12"/>
  <c r="H7"/>
  <c r="G7"/>
  <c r="F7"/>
  <c r="E7"/>
  <c r="D7"/>
  <c r="C7"/>
  <c r="C11" s="1"/>
  <c r="B75"/>
  <c r="B70"/>
  <c r="B82" s="1"/>
  <c r="B54"/>
  <c r="B33"/>
  <c r="B12"/>
  <c r="B49"/>
  <c r="B60" s="1"/>
  <c r="B28"/>
  <c r="B39" s="1"/>
  <c r="B7"/>
  <c r="H12" i="1"/>
  <c r="H7"/>
  <c r="H10" s="1"/>
  <c r="D12"/>
  <c r="D7"/>
  <c r="D18" s="1"/>
  <c r="F12"/>
  <c r="F7"/>
  <c r="F18" s="1"/>
  <c r="B12"/>
  <c r="B7"/>
  <c r="B10" s="1"/>
  <c r="D222" i="5" l="1"/>
  <c r="E222" s="1"/>
  <c r="F222" s="1"/>
  <c r="C236"/>
  <c r="C229"/>
  <c r="C228"/>
  <c r="C258"/>
  <c r="C250"/>
  <c r="C249"/>
  <c r="C186"/>
  <c r="G186"/>
  <c r="C187"/>
  <c r="G187"/>
  <c r="C207"/>
  <c r="G207"/>
  <c r="C208"/>
  <c r="G208"/>
  <c r="B186"/>
  <c r="F186"/>
  <c r="B187"/>
  <c r="F187"/>
  <c r="B207"/>
  <c r="F207"/>
  <c r="B208"/>
  <c r="F208"/>
  <c r="D243"/>
  <c r="E186"/>
  <c r="I186"/>
  <c r="E187"/>
  <c r="I187"/>
  <c r="E207"/>
  <c r="I207"/>
  <c r="E208"/>
  <c r="I208"/>
  <c r="B228"/>
  <c r="B229"/>
  <c r="D186"/>
  <c r="H186"/>
  <c r="D187"/>
  <c r="H187"/>
  <c r="D207"/>
  <c r="H207"/>
  <c r="D208"/>
  <c r="H208"/>
  <c r="B249"/>
  <c r="B250"/>
  <c r="D97"/>
  <c r="D100" s="1"/>
  <c r="D102" s="1"/>
  <c r="D108" s="1"/>
  <c r="D98"/>
  <c r="H118"/>
  <c r="H119"/>
  <c r="D139"/>
  <c r="H140"/>
  <c r="H142" s="1"/>
  <c r="H144" s="1"/>
  <c r="H147"/>
  <c r="D160"/>
  <c r="D161"/>
  <c r="D169"/>
  <c r="H169"/>
  <c r="G97"/>
  <c r="G118"/>
  <c r="G119"/>
  <c r="G126"/>
  <c r="G139"/>
  <c r="C140"/>
  <c r="C142" s="1"/>
  <c r="C144" s="1"/>
  <c r="C147"/>
  <c r="G160"/>
  <c r="G163" s="1"/>
  <c r="G165" s="1"/>
  <c r="G172" s="1"/>
  <c r="G161"/>
  <c r="C169"/>
  <c r="E97"/>
  <c r="I97"/>
  <c r="E98"/>
  <c r="I98"/>
  <c r="E118"/>
  <c r="I118"/>
  <c r="E119"/>
  <c r="I119"/>
  <c r="E139"/>
  <c r="I139"/>
  <c r="E140"/>
  <c r="I140"/>
  <c r="E160"/>
  <c r="I160"/>
  <c r="E161"/>
  <c r="I161"/>
  <c r="H97"/>
  <c r="H98"/>
  <c r="D118"/>
  <c r="D119"/>
  <c r="D140"/>
  <c r="H160"/>
  <c r="H163" s="1"/>
  <c r="H165" s="1"/>
  <c r="H172" s="1"/>
  <c r="C97"/>
  <c r="C100" s="1"/>
  <c r="C102" s="1"/>
  <c r="C108" s="1"/>
  <c r="G98"/>
  <c r="C118"/>
  <c r="C119"/>
  <c r="G140"/>
  <c r="C160"/>
  <c r="C163" s="1"/>
  <c r="C165" s="1"/>
  <c r="C172" s="1"/>
  <c r="B97"/>
  <c r="F97"/>
  <c r="B98"/>
  <c r="F98"/>
  <c r="B118"/>
  <c r="F118"/>
  <c r="B119"/>
  <c r="F119"/>
  <c r="B139"/>
  <c r="F139"/>
  <c r="B140"/>
  <c r="F140"/>
  <c r="B160"/>
  <c r="F160"/>
  <c r="B161"/>
  <c r="F161"/>
  <c r="B10"/>
  <c r="B11"/>
  <c r="B30"/>
  <c r="B31"/>
  <c r="F31"/>
  <c r="F33" s="1"/>
  <c r="F35" s="1"/>
  <c r="F38"/>
  <c r="F51"/>
  <c r="F52"/>
  <c r="F71"/>
  <c r="F72"/>
  <c r="E10"/>
  <c r="I10"/>
  <c r="E11"/>
  <c r="I11"/>
  <c r="E30"/>
  <c r="I30"/>
  <c r="E31"/>
  <c r="I31"/>
  <c r="E51"/>
  <c r="I51"/>
  <c r="E52"/>
  <c r="I52"/>
  <c r="E71"/>
  <c r="I71"/>
  <c r="E72"/>
  <c r="I72"/>
  <c r="F10"/>
  <c r="F11"/>
  <c r="B51"/>
  <c r="B52"/>
  <c r="B71"/>
  <c r="B72"/>
  <c r="D10"/>
  <c r="H10"/>
  <c r="D11"/>
  <c r="H11"/>
  <c r="D30"/>
  <c r="H30"/>
  <c r="D31"/>
  <c r="H31"/>
  <c r="D51"/>
  <c r="H51"/>
  <c r="D52"/>
  <c r="H52"/>
  <c r="D71"/>
  <c r="H71"/>
  <c r="D72"/>
  <c r="H72"/>
  <c r="C10"/>
  <c r="G10"/>
  <c r="C11"/>
  <c r="G11"/>
  <c r="C30"/>
  <c r="G30"/>
  <c r="C31"/>
  <c r="G31"/>
  <c r="C51"/>
  <c r="G51"/>
  <c r="C52"/>
  <c r="G52"/>
  <c r="C71"/>
  <c r="G71"/>
  <c r="C72"/>
  <c r="G72"/>
  <c r="H18" i="1"/>
  <c r="D70" i="4"/>
  <c r="D82" s="1"/>
  <c r="E67"/>
  <c r="C70"/>
  <c r="C82" s="1"/>
  <c r="F49"/>
  <c r="F53" s="1"/>
  <c r="G49"/>
  <c r="G60" s="1"/>
  <c r="C10"/>
  <c r="C13" s="1"/>
  <c r="C11"/>
  <c r="C31"/>
  <c r="C32"/>
  <c r="G53"/>
  <c r="F10"/>
  <c r="F13" s="1"/>
  <c r="F15" s="1"/>
  <c r="F21" s="1"/>
  <c r="F11"/>
  <c r="B31"/>
  <c r="F32"/>
  <c r="F34" s="1"/>
  <c r="F36" s="1"/>
  <c r="F42" s="1"/>
  <c r="F39"/>
  <c r="B52"/>
  <c r="B53"/>
  <c r="F60"/>
  <c r="B73"/>
  <c r="B76" s="1"/>
  <c r="B78" s="1"/>
  <c r="B85" s="1"/>
  <c r="B82"/>
  <c r="E10"/>
  <c r="I10"/>
  <c r="I13" s="1"/>
  <c r="I15" s="1"/>
  <c r="I21" s="1"/>
  <c r="E11"/>
  <c r="I11"/>
  <c r="E31"/>
  <c r="E34" s="1"/>
  <c r="I31"/>
  <c r="E32"/>
  <c r="I32"/>
  <c r="E36"/>
  <c r="E42" s="1"/>
  <c r="E52"/>
  <c r="E53"/>
  <c r="G10"/>
  <c r="G13" s="1"/>
  <c r="G15" s="1"/>
  <c r="G21" s="1"/>
  <c r="C15"/>
  <c r="C21" s="1"/>
  <c r="G31"/>
  <c r="G34" s="1"/>
  <c r="G36" s="1"/>
  <c r="G42" s="1"/>
  <c r="G32"/>
  <c r="C52"/>
  <c r="C55" s="1"/>
  <c r="C57" s="1"/>
  <c r="C63" s="1"/>
  <c r="C53"/>
  <c r="B10"/>
  <c r="B11"/>
  <c r="B32"/>
  <c r="F52"/>
  <c r="F55" s="1"/>
  <c r="F57" s="1"/>
  <c r="D10"/>
  <c r="H10"/>
  <c r="H13" s="1"/>
  <c r="D11"/>
  <c r="H11"/>
  <c r="H15"/>
  <c r="H21" s="1"/>
  <c r="D31"/>
  <c r="D34" s="1"/>
  <c r="D36" s="1"/>
  <c r="D42" s="1"/>
  <c r="H31"/>
  <c r="D32"/>
  <c r="H32"/>
  <c r="D52"/>
  <c r="D53"/>
  <c r="D73"/>
  <c r="D74"/>
  <c r="G10" i="3"/>
  <c r="G13" s="1"/>
  <c r="C11"/>
  <c r="G15"/>
  <c r="G21" s="1"/>
  <c r="G31"/>
  <c r="G32"/>
  <c r="C52"/>
  <c r="C53"/>
  <c r="G73"/>
  <c r="G76" s="1"/>
  <c r="G74"/>
  <c r="B10"/>
  <c r="F11"/>
  <c r="B31"/>
  <c r="B34" s="1"/>
  <c r="F32"/>
  <c r="B36"/>
  <c r="B42" s="1"/>
  <c r="B39"/>
  <c r="F52"/>
  <c r="F53"/>
  <c r="B73"/>
  <c r="B74"/>
  <c r="E10"/>
  <c r="I10"/>
  <c r="E11"/>
  <c r="I11"/>
  <c r="E31"/>
  <c r="E34" s="1"/>
  <c r="E36" s="1"/>
  <c r="E42" s="1"/>
  <c r="I31"/>
  <c r="I34" s="1"/>
  <c r="I36" s="1"/>
  <c r="I42" s="1"/>
  <c r="E32"/>
  <c r="I32"/>
  <c r="E52"/>
  <c r="I52"/>
  <c r="E53"/>
  <c r="I53"/>
  <c r="E73"/>
  <c r="I73"/>
  <c r="I76" s="1"/>
  <c r="I78" s="1"/>
  <c r="I85" s="1"/>
  <c r="E74"/>
  <c r="I74"/>
  <c r="C10"/>
  <c r="C31"/>
  <c r="C32"/>
  <c r="G52"/>
  <c r="G53"/>
  <c r="C73"/>
  <c r="C76" s="1"/>
  <c r="C78" s="1"/>
  <c r="C85" s="1"/>
  <c r="C74"/>
  <c r="F10"/>
  <c r="B11"/>
  <c r="F31"/>
  <c r="B52"/>
  <c r="B53"/>
  <c r="F73"/>
  <c r="F74"/>
  <c r="D10"/>
  <c r="D13" s="1"/>
  <c r="H10"/>
  <c r="H13" s="1"/>
  <c r="D11"/>
  <c r="H11"/>
  <c r="D15"/>
  <c r="D21" s="1"/>
  <c r="H15"/>
  <c r="H21" s="1"/>
  <c r="D31"/>
  <c r="H31"/>
  <c r="D32"/>
  <c r="H32"/>
  <c r="D52"/>
  <c r="D55" s="1"/>
  <c r="H52"/>
  <c r="H55" s="1"/>
  <c r="D53"/>
  <c r="H53"/>
  <c r="D57"/>
  <c r="D63" s="1"/>
  <c r="H57"/>
  <c r="H63" s="1"/>
  <c r="D73"/>
  <c r="H73"/>
  <c r="D74"/>
  <c r="H74"/>
  <c r="G78"/>
  <c r="G85" s="1"/>
  <c r="I76" i="2"/>
  <c r="I78" s="1"/>
  <c r="I85" s="1"/>
  <c r="I74"/>
  <c r="H74"/>
  <c r="H76" s="1"/>
  <c r="H78" s="1"/>
  <c r="H85" s="1"/>
  <c r="G74"/>
  <c r="G76" s="1"/>
  <c r="G78" s="1"/>
  <c r="G85" s="1"/>
  <c r="E74"/>
  <c r="E76" s="1"/>
  <c r="E78" s="1"/>
  <c r="E85" s="1"/>
  <c r="D76"/>
  <c r="D78" s="1"/>
  <c r="D85" s="1"/>
  <c r="D74"/>
  <c r="C76"/>
  <c r="C78" s="1"/>
  <c r="C85" s="1"/>
  <c r="C74"/>
  <c r="I52"/>
  <c r="G52"/>
  <c r="F52"/>
  <c r="I55"/>
  <c r="I57" s="1"/>
  <c r="I63" s="1"/>
  <c r="I53"/>
  <c r="H52"/>
  <c r="H53"/>
  <c r="G53"/>
  <c r="G55" s="1"/>
  <c r="G57" s="1"/>
  <c r="G63" s="1"/>
  <c r="F53"/>
  <c r="F55" s="1"/>
  <c r="F57" s="1"/>
  <c r="F63" s="1"/>
  <c r="E53"/>
  <c r="E55" s="1"/>
  <c r="E57" s="1"/>
  <c r="E63" s="1"/>
  <c r="D53"/>
  <c r="D60"/>
  <c r="D52"/>
  <c r="D55" s="1"/>
  <c r="D57" s="1"/>
  <c r="D63" s="1"/>
  <c r="C57"/>
  <c r="C63" s="1"/>
  <c r="C60"/>
  <c r="I34"/>
  <c r="I36" s="1"/>
  <c r="I32"/>
  <c r="I39"/>
  <c r="F32"/>
  <c r="E32"/>
  <c r="E31"/>
  <c r="C31"/>
  <c r="G31"/>
  <c r="D32"/>
  <c r="H32"/>
  <c r="H34" s="1"/>
  <c r="H36" s="1"/>
  <c r="D39"/>
  <c r="H39"/>
  <c r="D31"/>
  <c r="F31"/>
  <c r="C32"/>
  <c r="G32"/>
  <c r="I10"/>
  <c r="I11"/>
  <c r="H10"/>
  <c r="E10"/>
  <c r="D10"/>
  <c r="G11"/>
  <c r="F11"/>
  <c r="C10"/>
  <c r="C13" s="1"/>
  <c r="C15" s="1"/>
  <c r="G10"/>
  <c r="G13" s="1"/>
  <c r="G15" s="1"/>
  <c r="G21" s="1"/>
  <c r="E11"/>
  <c r="E13" s="1"/>
  <c r="E15" s="1"/>
  <c r="E21" s="1"/>
  <c r="F10"/>
  <c r="D11"/>
  <c r="D13" s="1"/>
  <c r="D15" s="1"/>
  <c r="D21" s="1"/>
  <c r="H11"/>
  <c r="B73"/>
  <c r="B74"/>
  <c r="B52"/>
  <c r="B55" s="1"/>
  <c r="B57" s="1"/>
  <c r="B63" s="1"/>
  <c r="B53"/>
  <c r="B31"/>
  <c r="B32"/>
  <c r="B10"/>
  <c r="B11"/>
  <c r="F11" i="1"/>
  <c r="F10"/>
  <c r="D11"/>
  <c r="D10"/>
  <c r="H11"/>
  <c r="H13" s="1"/>
  <c r="H15" s="1"/>
  <c r="H21" s="1"/>
  <c r="B11"/>
  <c r="B13" s="1"/>
  <c r="B15" s="1"/>
  <c r="B21" s="1"/>
  <c r="E189" i="5" l="1"/>
  <c r="E191" s="1"/>
  <c r="E197" s="1"/>
  <c r="G210"/>
  <c r="G212" s="1"/>
  <c r="G218" s="1"/>
  <c r="G121"/>
  <c r="G123" s="1"/>
  <c r="G129" s="1"/>
  <c r="H121"/>
  <c r="H123" s="1"/>
  <c r="H129" s="1"/>
  <c r="B121"/>
  <c r="B123" s="1"/>
  <c r="B129" s="1"/>
  <c r="B163"/>
  <c r="B165" s="1"/>
  <c r="B172" s="1"/>
  <c r="I100"/>
  <c r="I102" s="1"/>
  <c r="I108" s="1"/>
  <c r="F142"/>
  <c r="F144" s="1"/>
  <c r="F150" s="1"/>
  <c r="D189"/>
  <c r="D191" s="1"/>
  <c r="D197" s="1"/>
  <c r="C121"/>
  <c r="C123" s="1"/>
  <c r="C129" s="1"/>
  <c r="H100"/>
  <c r="H102" s="1"/>
  <c r="H108" s="1"/>
  <c r="H150"/>
  <c r="H74"/>
  <c r="H76" s="1"/>
  <c r="H83" s="1"/>
  <c r="C74"/>
  <c r="C76" s="1"/>
  <c r="C83" s="1"/>
  <c r="C13"/>
  <c r="C15" s="1"/>
  <c r="C21" s="1"/>
  <c r="B252"/>
  <c r="B254" s="1"/>
  <c r="B261" s="1"/>
  <c r="C252"/>
  <c r="C254" s="1"/>
  <c r="C261" s="1"/>
  <c r="D225"/>
  <c r="D229" s="1"/>
  <c r="C231"/>
  <c r="C233" s="1"/>
  <c r="C239" s="1"/>
  <c r="E225"/>
  <c r="E229" s="1"/>
  <c r="I210"/>
  <c r="I212" s="1"/>
  <c r="I218" s="1"/>
  <c r="D210"/>
  <c r="D212" s="1"/>
  <c r="D218" s="1"/>
  <c r="E210"/>
  <c r="E212" s="1"/>
  <c r="E218" s="1"/>
  <c r="E228"/>
  <c r="F225"/>
  <c r="G222"/>
  <c r="I189"/>
  <c r="I191" s="1"/>
  <c r="I197" s="1"/>
  <c r="B210"/>
  <c r="B212" s="1"/>
  <c r="B218" s="1"/>
  <c r="B189"/>
  <c r="B191" s="1"/>
  <c r="B197" s="1"/>
  <c r="H210"/>
  <c r="H212" s="1"/>
  <c r="H218" s="1"/>
  <c r="H189"/>
  <c r="H191" s="1"/>
  <c r="H197" s="1"/>
  <c r="B231"/>
  <c r="B233" s="1"/>
  <c r="B239" s="1"/>
  <c r="F210"/>
  <c r="F212" s="1"/>
  <c r="F218" s="1"/>
  <c r="F189"/>
  <c r="F191" s="1"/>
  <c r="F197" s="1"/>
  <c r="C210"/>
  <c r="C212" s="1"/>
  <c r="C218" s="1"/>
  <c r="C189"/>
  <c r="C191" s="1"/>
  <c r="C197" s="1"/>
  <c r="D246"/>
  <c r="E243"/>
  <c r="G189"/>
  <c r="G191" s="1"/>
  <c r="G197" s="1"/>
  <c r="I163"/>
  <c r="I165" s="1"/>
  <c r="I172" s="1"/>
  <c r="C150"/>
  <c r="E142"/>
  <c r="E144" s="1"/>
  <c r="E150" s="1"/>
  <c r="I121"/>
  <c r="I123" s="1"/>
  <c r="I129" s="1"/>
  <c r="D121"/>
  <c r="D123" s="1"/>
  <c r="D129" s="1"/>
  <c r="G100"/>
  <c r="G102" s="1"/>
  <c r="G108" s="1"/>
  <c r="B100"/>
  <c r="B102" s="1"/>
  <c r="B108" s="1"/>
  <c r="D163"/>
  <c r="D165" s="1"/>
  <c r="D172" s="1"/>
  <c r="D142"/>
  <c r="D144" s="1"/>
  <c r="D150" s="1"/>
  <c r="F163"/>
  <c r="F165" s="1"/>
  <c r="F172" s="1"/>
  <c r="F121"/>
  <c r="F123" s="1"/>
  <c r="F129" s="1"/>
  <c r="F100"/>
  <c r="F102" s="1"/>
  <c r="F108" s="1"/>
  <c r="I142"/>
  <c r="I144" s="1"/>
  <c r="I150" s="1"/>
  <c r="B142"/>
  <c r="B144" s="1"/>
  <c r="B150" s="1"/>
  <c r="E163"/>
  <c r="E165" s="1"/>
  <c r="E172" s="1"/>
  <c r="E121"/>
  <c r="E123" s="1"/>
  <c r="E129" s="1"/>
  <c r="E100"/>
  <c r="E102" s="1"/>
  <c r="E108" s="1"/>
  <c r="G142"/>
  <c r="G144" s="1"/>
  <c r="G150" s="1"/>
  <c r="G54"/>
  <c r="G56" s="1"/>
  <c r="G62" s="1"/>
  <c r="I33"/>
  <c r="I35" s="1"/>
  <c r="I41" s="1"/>
  <c r="I13"/>
  <c r="I15" s="1"/>
  <c r="I21" s="1"/>
  <c r="C33"/>
  <c r="C35" s="1"/>
  <c r="C41" s="1"/>
  <c r="B33"/>
  <c r="B35" s="1"/>
  <c r="B41" s="1"/>
  <c r="D54"/>
  <c r="D56" s="1"/>
  <c r="D62" s="1"/>
  <c r="H33"/>
  <c r="H35" s="1"/>
  <c r="H41" s="1"/>
  <c r="I74"/>
  <c r="I76" s="1"/>
  <c r="I83" s="1"/>
  <c r="B74"/>
  <c r="B76" s="1"/>
  <c r="B83" s="1"/>
  <c r="E33"/>
  <c r="E35" s="1"/>
  <c r="E41" s="1"/>
  <c r="B54"/>
  <c r="B56" s="1"/>
  <c r="B62" s="1"/>
  <c r="E74"/>
  <c r="E76" s="1"/>
  <c r="E83" s="1"/>
  <c r="F74"/>
  <c r="F76" s="1"/>
  <c r="F83" s="1"/>
  <c r="E13"/>
  <c r="E15" s="1"/>
  <c r="E21" s="1"/>
  <c r="H13"/>
  <c r="H15" s="1"/>
  <c r="H21" s="1"/>
  <c r="G74"/>
  <c r="G76" s="1"/>
  <c r="G83" s="1"/>
  <c r="G33"/>
  <c r="G35" s="1"/>
  <c r="G41" s="1"/>
  <c r="G13"/>
  <c r="G15" s="1"/>
  <c r="G21" s="1"/>
  <c r="H54"/>
  <c r="H56" s="1"/>
  <c r="H62" s="1"/>
  <c r="F13"/>
  <c r="F15" s="1"/>
  <c r="F21" s="1"/>
  <c r="E54"/>
  <c r="E56" s="1"/>
  <c r="E62" s="1"/>
  <c r="F54"/>
  <c r="F56" s="1"/>
  <c r="F62" s="1"/>
  <c r="C54"/>
  <c r="C56" s="1"/>
  <c r="C62" s="1"/>
  <c r="D74"/>
  <c r="D76" s="1"/>
  <c r="D83" s="1"/>
  <c r="D33"/>
  <c r="D35" s="1"/>
  <c r="D41" s="1"/>
  <c r="D13"/>
  <c r="D15" s="1"/>
  <c r="D21" s="1"/>
  <c r="I54"/>
  <c r="I56" s="1"/>
  <c r="I62" s="1"/>
  <c r="B13"/>
  <c r="B15" s="1"/>
  <c r="B21" s="1"/>
  <c r="F41"/>
  <c r="D13" i="1"/>
  <c r="D15" s="1"/>
  <c r="D21" s="1"/>
  <c r="C73" i="4"/>
  <c r="D76"/>
  <c r="D78" s="1"/>
  <c r="D85" s="1"/>
  <c r="E70"/>
  <c r="F67"/>
  <c r="C74"/>
  <c r="H49"/>
  <c r="I49"/>
  <c r="F63"/>
  <c r="G52"/>
  <c r="G55" s="1"/>
  <c r="G57" s="1"/>
  <c r="G63" s="1"/>
  <c r="H34"/>
  <c r="H36" s="1"/>
  <c r="H42" s="1"/>
  <c r="I34"/>
  <c r="I36" s="1"/>
  <c r="I42" s="1"/>
  <c r="C76"/>
  <c r="C78" s="1"/>
  <c r="C85" s="1"/>
  <c r="D55"/>
  <c r="D57" s="1"/>
  <c r="D63" s="1"/>
  <c r="D13"/>
  <c r="D15" s="1"/>
  <c r="D21" s="1"/>
  <c r="B13"/>
  <c r="B15" s="1"/>
  <c r="B21" s="1"/>
  <c r="E55"/>
  <c r="E57" s="1"/>
  <c r="E63" s="1"/>
  <c r="E13"/>
  <c r="E15" s="1"/>
  <c r="E21" s="1"/>
  <c r="B55"/>
  <c r="B57" s="1"/>
  <c r="B63" s="1"/>
  <c r="B34"/>
  <c r="B36" s="1"/>
  <c r="B42" s="1"/>
  <c r="C34"/>
  <c r="C36" s="1"/>
  <c r="C42" s="1"/>
  <c r="E76" i="3"/>
  <c r="E78" s="1"/>
  <c r="E85" s="1"/>
  <c r="F34"/>
  <c r="F36" s="1"/>
  <c r="F42" s="1"/>
  <c r="D76"/>
  <c r="D78" s="1"/>
  <c r="D85" s="1"/>
  <c r="D34"/>
  <c r="D36" s="1"/>
  <c r="D42" s="1"/>
  <c r="F76"/>
  <c r="F78" s="1"/>
  <c r="F85" s="1"/>
  <c r="G55"/>
  <c r="G57" s="1"/>
  <c r="G63" s="1"/>
  <c r="C13"/>
  <c r="C15" s="1"/>
  <c r="C21" s="1"/>
  <c r="E55"/>
  <c r="E57" s="1"/>
  <c r="E63" s="1"/>
  <c r="E13"/>
  <c r="E15" s="1"/>
  <c r="E21" s="1"/>
  <c r="B76"/>
  <c r="B78" s="1"/>
  <c r="B85" s="1"/>
  <c r="C55"/>
  <c r="C57" s="1"/>
  <c r="C63" s="1"/>
  <c r="H76"/>
  <c r="H78" s="1"/>
  <c r="H85" s="1"/>
  <c r="H34"/>
  <c r="H36" s="1"/>
  <c r="H42" s="1"/>
  <c r="B55"/>
  <c r="B57" s="1"/>
  <c r="B63" s="1"/>
  <c r="F13"/>
  <c r="F15" s="1"/>
  <c r="F21" s="1"/>
  <c r="C34"/>
  <c r="C36" s="1"/>
  <c r="C42" s="1"/>
  <c r="I55"/>
  <c r="I57" s="1"/>
  <c r="I63" s="1"/>
  <c r="I13"/>
  <c r="I15" s="1"/>
  <c r="I21" s="1"/>
  <c r="F55"/>
  <c r="F57" s="1"/>
  <c r="F63" s="1"/>
  <c r="B13"/>
  <c r="B15" s="1"/>
  <c r="B21" s="1"/>
  <c r="G34"/>
  <c r="G36" s="1"/>
  <c r="G42" s="1"/>
  <c r="H55" i="2"/>
  <c r="H57" s="1"/>
  <c r="H63" s="1"/>
  <c r="H13"/>
  <c r="H15" s="1"/>
  <c r="H21" s="1"/>
  <c r="C21"/>
  <c r="I42"/>
  <c r="B76"/>
  <c r="B78" s="1"/>
  <c r="B85" s="1"/>
  <c r="I13"/>
  <c r="I15" s="1"/>
  <c r="I21" s="1"/>
  <c r="F34"/>
  <c r="F36" s="1"/>
  <c r="F42" s="1"/>
  <c r="H42"/>
  <c r="E34"/>
  <c r="E36" s="1"/>
  <c r="E42" s="1"/>
  <c r="D34"/>
  <c r="D36" s="1"/>
  <c r="D42" s="1"/>
  <c r="C34"/>
  <c r="C36" s="1"/>
  <c r="C42" s="1"/>
  <c r="G34"/>
  <c r="G36" s="1"/>
  <c r="G42" s="1"/>
  <c r="F13"/>
  <c r="F15" s="1"/>
  <c r="F21" s="1"/>
  <c r="B34"/>
  <c r="B36" s="1"/>
  <c r="B42" s="1"/>
  <c r="B13"/>
  <c r="B15" s="1"/>
  <c r="B21" s="1"/>
  <c r="F13" i="1"/>
  <c r="F15" s="1"/>
  <c r="F21" s="1"/>
  <c r="J218" i="5" l="1"/>
  <c r="B174"/>
  <c r="H174"/>
  <c r="G174"/>
  <c r="J150"/>
  <c r="D174"/>
  <c r="J172"/>
  <c r="F174"/>
  <c r="J197"/>
  <c r="C263"/>
  <c r="J129"/>
  <c r="I174"/>
  <c r="E174"/>
  <c r="J108"/>
  <c r="C174"/>
  <c r="J21"/>
  <c r="J62"/>
  <c r="D228"/>
  <c r="D231" s="1"/>
  <c r="D233" s="1"/>
  <c r="E236"/>
  <c r="E231"/>
  <c r="E233" s="1"/>
  <c r="D236"/>
  <c r="D258"/>
  <c r="D250"/>
  <c r="D249"/>
  <c r="F236"/>
  <c r="F229"/>
  <c r="F228"/>
  <c r="F243"/>
  <c r="E246"/>
  <c r="G225"/>
  <c r="H222"/>
  <c r="B85"/>
  <c r="J41"/>
  <c r="F85"/>
  <c r="D85"/>
  <c r="G85"/>
  <c r="E85"/>
  <c r="H85"/>
  <c r="J83"/>
  <c r="I85"/>
  <c r="C85"/>
  <c r="E82" i="4"/>
  <c r="E73"/>
  <c r="E74"/>
  <c r="F70"/>
  <c r="G67"/>
  <c r="H60"/>
  <c r="H52"/>
  <c r="H53"/>
  <c r="I60"/>
  <c r="I52"/>
  <c r="I53"/>
  <c r="C264" i="5" l="1"/>
  <c r="I175"/>
  <c r="C175"/>
  <c r="H175"/>
  <c r="D175"/>
  <c r="F175"/>
  <c r="E175"/>
  <c r="G175"/>
  <c r="I86"/>
  <c r="G86"/>
  <c r="C86"/>
  <c r="D86"/>
  <c r="F231"/>
  <c r="F233" s="1"/>
  <c r="F239" s="1"/>
  <c r="D239"/>
  <c r="E239"/>
  <c r="F246"/>
  <c r="G243"/>
  <c r="E258"/>
  <c r="E250"/>
  <c r="E249"/>
  <c r="G236"/>
  <c r="G229"/>
  <c r="G228"/>
  <c r="I222"/>
  <c r="I225" s="1"/>
  <c r="H225"/>
  <c r="D252"/>
  <c r="D254" s="1"/>
  <c r="D261" s="1"/>
  <c r="E86"/>
  <c r="H86"/>
  <c r="F86"/>
  <c r="E76" i="4"/>
  <c r="E78" s="1"/>
  <c r="E85" s="1"/>
  <c r="H67"/>
  <c r="G70"/>
  <c r="F82"/>
  <c r="F74"/>
  <c r="F73"/>
  <c r="I55"/>
  <c r="I57" s="1"/>
  <c r="I63" s="1"/>
  <c r="H55"/>
  <c r="H57" s="1"/>
  <c r="H63" s="1"/>
  <c r="J175" i="5" l="1"/>
  <c r="D263"/>
  <c r="D264" s="1"/>
  <c r="F258"/>
  <c r="F250"/>
  <c r="F249"/>
  <c r="G246"/>
  <c r="H243"/>
  <c r="G231"/>
  <c r="G233" s="1"/>
  <c r="G239" s="1"/>
  <c r="I236"/>
  <c r="I229"/>
  <c r="I228"/>
  <c r="H236"/>
  <c r="H229"/>
  <c r="H228"/>
  <c r="E252"/>
  <c r="E254" s="1"/>
  <c r="E261" s="1"/>
  <c r="E263" s="1"/>
  <c r="J86"/>
  <c r="H70" i="4"/>
  <c r="I67"/>
  <c r="I70" s="1"/>
  <c r="F76"/>
  <c r="F78" s="1"/>
  <c r="F85" s="1"/>
  <c r="G82"/>
  <c r="G74"/>
  <c r="G73"/>
  <c r="G76" s="1"/>
  <c r="G78" s="1"/>
  <c r="E264" i="5" l="1"/>
  <c r="G258"/>
  <c r="G250"/>
  <c r="G249"/>
  <c r="H246"/>
  <c r="I243"/>
  <c r="I246" s="1"/>
  <c r="I231"/>
  <c r="I233" s="1"/>
  <c r="I239" s="1"/>
  <c r="H231"/>
  <c r="H233" s="1"/>
  <c r="H239" s="1"/>
  <c r="F252"/>
  <c r="F254" s="1"/>
  <c r="F261" s="1"/>
  <c r="F263" s="1"/>
  <c r="F264" s="1"/>
  <c r="H82" i="4"/>
  <c r="H74"/>
  <c r="H73"/>
  <c r="H76" s="1"/>
  <c r="H78" s="1"/>
  <c r="H85" s="1"/>
  <c r="I82"/>
  <c r="I73"/>
  <c r="I76" s="1"/>
  <c r="I78" s="1"/>
  <c r="I74"/>
  <c r="G85"/>
  <c r="J239" i="5" l="1"/>
  <c r="H258"/>
  <c r="H250"/>
  <c r="H249"/>
  <c r="I258"/>
  <c r="I250"/>
  <c r="I249"/>
  <c r="G252"/>
  <c r="G254" s="1"/>
  <c r="G261" s="1"/>
  <c r="G263" s="1"/>
  <c r="G264" s="1"/>
  <c r="I85" i="4"/>
  <c r="I252" i="5" l="1"/>
  <c r="I254" s="1"/>
  <c r="I261" s="1"/>
  <c r="H252"/>
  <c r="H254" s="1"/>
  <c r="H261" s="1"/>
  <c r="H263" s="1"/>
  <c r="H264" s="1"/>
  <c r="J261" l="1"/>
  <c r="I263"/>
  <c r="I264" s="1"/>
  <c r="J264" s="1"/>
</calcChain>
</file>

<file path=xl/sharedStrings.xml><?xml version="1.0" encoding="utf-8"?>
<sst xmlns="http://schemas.openxmlformats.org/spreadsheetml/2006/main" count="481" uniqueCount="41">
  <si>
    <t>Payroll Example</t>
  </si>
  <si>
    <t>Minimum Wage</t>
  </si>
  <si>
    <t>Total Wage (gross)</t>
  </si>
  <si>
    <t>Employeer Portions</t>
  </si>
  <si>
    <t>FICA Rate: 7.65%</t>
  </si>
  <si>
    <t>Fed. Unemployment: 6%</t>
  </si>
  <si>
    <t>State unemployment 3.175%</t>
  </si>
  <si>
    <t>Hours Worked per week</t>
  </si>
  <si>
    <t>Weeks in the year</t>
  </si>
  <si>
    <t>Total Employeer Portion</t>
  </si>
  <si>
    <t>Total funds from Library budget</t>
  </si>
  <si>
    <t>Other Added Benefits</t>
  </si>
  <si>
    <t>Health (Varies, Normally flat fee for single another for family) (EX $300 S, $1000Family)</t>
  </si>
  <si>
    <t>Total Funds From LB 2</t>
  </si>
  <si>
    <t>Retirement (varies) (EX 10%)</t>
  </si>
  <si>
    <t>Mandatory Minimum Wage Increase.</t>
  </si>
  <si>
    <t>Current</t>
  </si>
  <si>
    <t>2020 pt 1</t>
  </si>
  <si>
    <t>2020 pt 2</t>
  </si>
  <si>
    <t>Equel Minimum Wage Increase.</t>
  </si>
  <si>
    <t>2020 pt 1 (12%)</t>
  </si>
  <si>
    <t>2020 pt 2 (7.5%)</t>
  </si>
  <si>
    <t>2021 (9.09%)</t>
  </si>
  <si>
    <t>2022 (8.33%)</t>
  </si>
  <si>
    <t>2023 (7.69%)</t>
  </si>
  <si>
    <t>2024 (7.14%)</t>
  </si>
  <si>
    <t>2025 (6.66%)</t>
  </si>
  <si>
    <t>Employee Pay: Part Time</t>
  </si>
  <si>
    <t>Employee Pay: Full Time</t>
  </si>
  <si>
    <t>Wage</t>
  </si>
  <si>
    <t>Part Time</t>
  </si>
  <si>
    <t>Full Time</t>
  </si>
  <si>
    <t>Longiveity/Level</t>
  </si>
  <si>
    <t>Director</t>
  </si>
  <si>
    <t>Employee Pay: Longevity/Level</t>
  </si>
  <si>
    <t>Employee Pay: Director</t>
  </si>
  <si>
    <t>Employee Pay: Longieveity/Level</t>
  </si>
  <si>
    <t>Employee Title</t>
  </si>
  <si>
    <t>Employee Work Schedule</t>
  </si>
  <si>
    <t>Equal % Wage Increase.</t>
  </si>
  <si>
    <t>Health (Varies, Normally flat fee for single another for family) (EX $300 S, $1000Family a month)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</si>
</sst>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6" fontId="0" fillId="0" borderId="0" xfId="0" applyNumberFormat="1"/>
    <xf numFmtId="164" fontId="1" fillId="0" borderId="0" xfId="0" applyNumberFormat="1" applyFont="1"/>
    <xf numFmtId="0" fontId="0" fillId="2" borderId="0" xfId="0" applyFill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/>
    <xf numFmtId="164" fontId="0" fillId="0" borderId="0" xfId="0" applyNumberFormat="1" applyFont="1"/>
    <xf numFmtId="0" fontId="0" fillId="3" borderId="0" xfId="0" applyFill="1"/>
    <xf numFmtId="0" fontId="0" fillId="0" borderId="0" xfId="0" applyFill="1"/>
    <xf numFmtId="0" fontId="0" fillId="4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F31" sqref="F31"/>
    </sheetView>
  </sheetViews>
  <sheetFormatPr defaultRowHeight="14.4"/>
  <cols>
    <col min="1" max="1" width="30.88671875" customWidth="1"/>
    <col min="2" max="2" width="12" bestFit="1" customWidth="1"/>
    <col min="4" max="4" width="10.109375" customWidth="1"/>
    <col min="6" max="6" width="14.109375" customWidth="1"/>
    <col min="8" max="8" width="10.33203125" customWidth="1"/>
  </cols>
  <sheetData>
    <row r="1" spans="1:8">
      <c r="A1" t="s">
        <v>0</v>
      </c>
    </row>
    <row r="2" spans="1:8">
      <c r="A2" s="1" t="s">
        <v>38</v>
      </c>
    </row>
    <row r="3" spans="1:8">
      <c r="A3" t="s">
        <v>37</v>
      </c>
      <c r="B3" s="9" t="s">
        <v>30</v>
      </c>
      <c r="C3" s="8"/>
      <c r="D3" s="9" t="s">
        <v>31</v>
      </c>
      <c r="E3" s="8"/>
      <c r="F3" s="9" t="s">
        <v>32</v>
      </c>
      <c r="G3" s="8"/>
      <c r="H3" s="9" t="s">
        <v>33</v>
      </c>
    </row>
    <row r="4" spans="1:8">
      <c r="A4" t="s">
        <v>1</v>
      </c>
      <c r="B4" s="2">
        <v>8.25</v>
      </c>
      <c r="D4" s="2">
        <v>8.25</v>
      </c>
      <c r="F4" s="2">
        <v>11</v>
      </c>
      <c r="H4" s="2">
        <v>20</v>
      </c>
    </row>
    <row r="5" spans="1:8">
      <c r="A5" t="s">
        <v>7</v>
      </c>
      <c r="B5">
        <v>20</v>
      </c>
      <c r="D5">
        <v>40</v>
      </c>
      <c r="F5">
        <v>40</v>
      </c>
      <c r="H5">
        <v>40</v>
      </c>
    </row>
    <row r="6" spans="1:8">
      <c r="A6" t="s">
        <v>8</v>
      </c>
      <c r="B6">
        <v>52</v>
      </c>
      <c r="D6">
        <v>52</v>
      </c>
      <c r="F6">
        <v>52</v>
      </c>
      <c r="H6">
        <v>52</v>
      </c>
    </row>
    <row r="7" spans="1:8">
      <c r="A7" s="1" t="s">
        <v>2</v>
      </c>
      <c r="B7" s="6">
        <f>SUM(B4*B5*B6)</f>
        <v>8580</v>
      </c>
      <c r="C7" s="1"/>
      <c r="D7" s="6">
        <f>SUM(D4*D5*D6)</f>
        <v>17160</v>
      </c>
      <c r="E7" s="1"/>
      <c r="F7" s="6">
        <f>SUM(F4*F5*F6)</f>
        <v>22880</v>
      </c>
      <c r="G7" s="1"/>
      <c r="H7" s="6">
        <f>SUM(H4*H5*H6)</f>
        <v>41600</v>
      </c>
    </row>
    <row r="9" spans="1:8">
      <c r="A9" s="1" t="s">
        <v>3</v>
      </c>
    </row>
    <row r="10" spans="1:8">
      <c r="A10" t="s">
        <v>4</v>
      </c>
      <c r="B10" s="2">
        <f>SUM(B7*0.0765)</f>
        <v>656.37</v>
      </c>
      <c r="D10" s="2">
        <f>SUM(D7*0.0765)</f>
        <v>1312.74</v>
      </c>
      <c r="F10" s="2">
        <f>SUM(F7*0.0765)</f>
        <v>1750.32</v>
      </c>
      <c r="H10" s="2">
        <f>SUM(H7*0.0765)</f>
        <v>3182.4</v>
      </c>
    </row>
    <row r="11" spans="1:8">
      <c r="A11" t="s">
        <v>5</v>
      </c>
      <c r="B11" s="2">
        <f>SUM(B7*0.06)</f>
        <v>514.79999999999995</v>
      </c>
      <c r="D11" s="2">
        <f>SUM(D7*0.06)</f>
        <v>1029.5999999999999</v>
      </c>
      <c r="F11" s="2">
        <f>SUM(F7*0.06)</f>
        <v>1372.8</v>
      </c>
      <c r="H11" s="2">
        <f>SUM(H7*0.06)</f>
        <v>2496</v>
      </c>
    </row>
    <row r="12" spans="1:8">
      <c r="A12" t="s">
        <v>6</v>
      </c>
      <c r="B12" s="2">
        <f>SUM(B6*0.03175)</f>
        <v>1.651</v>
      </c>
      <c r="D12" s="2">
        <f>SUM(D6*0.03175)</f>
        <v>1.651</v>
      </c>
      <c r="F12" s="2">
        <f>SUM(F6*0.03175)</f>
        <v>1.651</v>
      </c>
      <c r="H12" s="2">
        <f>SUM(H6*0.03175)</f>
        <v>1.651</v>
      </c>
    </row>
    <row r="13" spans="1:8" s="1" customFormat="1">
      <c r="A13" s="1" t="s">
        <v>9</v>
      </c>
      <c r="B13" s="6">
        <f>SUM(B10:B12)</f>
        <v>1172.8210000000001</v>
      </c>
      <c r="D13" s="6">
        <f>SUM(D10:D12)</f>
        <v>2343.991</v>
      </c>
      <c r="F13" s="6">
        <f>SUM(F10:F12)</f>
        <v>3124.7709999999997</v>
      </c>
      <c r="H13" s="6">
        <f>SUM(H10:H12)</f>
        <v>5680.0509999999995</v>
      </c>
    </row>
    <row r="15" spans="1:8" ht="15.6">
      <c r="A15" s="3" t="s">
        <v>10</v>
      </c>
      <c r="B15" s="6">
        <f>SUM(B7,B13)</f>
        <v>9752.8209999999999</v>
      </c>
      <c r="C15" s="1"/>
      <c r="D15" s="6">
        <f>SUM(D7,D13)</f>
        <v>19503.991000000002</v>
      </c>
      <c r="E15" s="1"/>
      <c r="F15" s="6">
        <f>SUM(F7,F13)</f>
        <v>26004.771000000001</v>
      </c>
      <c r="G15" s="1"/>
      <c r="H15" s="6">
        <f>SUM(H7,H13)</f>
        <v>47280.050999999999</v>
      </c>
    </row>
    <row r="17" spans="1:8">
      <c r="A17" s="1" t="s">
        <v>11</v>
      </c>
    </row>
    <row r="18" spans="1:8">
      <c r="A18" t="s">
        <v>14</v>
      </c>
      <c r="B18" s="2">
        <v>0</v>
      </c>
      <c r="D18" s="2">
        <f>SUM(D7*0.1)</f>
        <v>1716</v>
      </c>
      <c r="F18" s="2">
        <f>SUM(F7*0.1)</f>
        <v>2288</v>
      </c>
      <c r="H18" s="2">
        <f>SUM(H7*0.1)</f>
        <v>4160</v>
      </c>
    </row>
    <row r="19" spans="1:8" ht="43.2">
      <c r="A19" s="4" t="s">
        <v>12</v>
      </c>
      <c r="B19" s="5">
        <v>0</v>
      </c>
      <c r="D19" s="5">
        <v>1000</v>
      </c>
      <c r="F19" s="5">
        <v>1000</v>
      </c>
      <c r="H19" s="5">
        <v>1000</v>
      </c>
    </row>
    <row r="21" spans="1:8">
      <c r="A21" s="1" t="s">
        <v>13</v>
      </c>
      <c r="B21" s="6">
        <f>SUM(B15, B18:B19)</f>
        <v>9752.8209999999999</v>
      </c>
      <c r="C21" s="1"/>
      <c r="D21" s="6">
        <f>SUM(D15, D18:D19)</f>
        <v>22219.991000000002</v>
      </c>
      <c r="E21" s="1"/>
      <c r="F21" s="6">
        <f>SUM(F15, F18:F19)</f>
        <v>29292.771000000001</v>
      </c>
      <c r="G21" s="1"/>
      <c r="H21" s="6">
        <f>SUM(H15, H18:H19)</f>
        <v>52440.050999999999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5"/>
  <sheetViews>
    <sheetView topLeftCell="C61" workbookViewId="0">
      <selection activeCell="I63" sqref="I63"/>
    </sheetView>
  </sheetViews>
  <sheetFormatPr defaultRowHeight="14.4"/>
  <cols>
    <col min="1" max="1" width="37.109375" customWidth="1"/>
    <col min="2" max="8" width="10.77734375" customWidth="1"/>
    <col min="9" max="9" width="10.6640625" customWidth="1"/>
    <col min="10" max="13" width="10.77734375" customWidth="1"/>
  </cols>
  <sheetData>
    <row r="1" spans="1:13">
      <c r="A1" t="s">
        <v>15</v>
      </c>
    </row>
    <row r="2" spans="1:13">
      <c r="A2" s="1" t="s">
        <v>38</v>
      </c>
    </row>
    <row r="3" spans="1:13">
      <c r="A3" t="s">
        <v>27</v>
      </c>
      <c r="B3" t="s">
        <v>16</v>
      </c>
      <c r="C3" t="s">
        <v>17</v>
      </c>
      <c r="D3" t="s">
        <v>18</v>
      </c>
      <c r="E3">
        <v>2021</v>
      </c>
      <c r="F3">
        <v>2022</v>
      </c>
      <c r="G3">
        <v>2023</v>
      </c>
      <c r="H3">
        <v>2024</v>
      </c>
      <c r="I3">
        <v>2025</v>
      </c>
    </row>
    <row r="4" spans="1:13">
      <c r="A4" t="s">
        <v>1</v>
      </c>
      <c r="B4" s="2">
        <v>8.25</v>
      </c>
      <c r="C4" s="2">
        <v>9.25</v>
      </c>
      <c r="D4" s="2">
        <v>10</v>
      </c>
      <c r="E4" s="2">
        <v>11</v>
      </c>
      <c r="F4" s="2">
        <v>12</v>
      </c>
      <c r="G4" s="2">
        <v>13</v>
      </c>
      <c r="H4" s="2">
        <v>14</v>
      </c>
      <c r="I4" s="2">
        <v>15</v>
      </c>
    </row>
    <row r="5" spans="1:13">
      <c r="A5" t="s">
        <v>7</v>
      </c>
      <c r="B5">
        <v>20</v>
      </c>
      <c r="C5">
        <v>20</v>
      </c>
      <c r="D5">
        <v>20</v>
      </c>
      <c r="E5">
        <v>20</v>
      </c>
      <c r="F5">
        <v>20</v>
      </c>
      <c r="G5">
        <v>20</v>
      </c>
      <c r="H5">
        <v>20</v>
      </c>
      <c r="I5">
        <v>20</v>
      </c>
    </row>
    <row r="6" spans="1:13">
      <c r="A6" t="s">
        <v>8</v>
      </c>
      <c r="B6">
        <v>52</v>
      </c>
      <c r="C6">
        <v>52</v>
      </c>
      <c r="D6">
        <v>52</v>
      </c>
      <c r="E6">
        <v>52</v>
      </c>
      <c r="F6">
        <v>52</v>
      </c>
      <c r="G6">
        <v>52</v>
      </c>
      <c r="H6">
        <v>52</v>
      </c>
      <c r="I6">
        <v>52</v>
      </c>
    </row>
    <row r="7" spans="1:13">
      <c r="A7" s="1" t="s">
        <v>2</v>
      </c>
      <c r="B7" s="6">
        <f>SUM(B4*B5*B6)</f>
        <v>8580</v>
      </c>
      <c r="C7" s="6">
        <f t="shared" ref="C7:I7" si="0">SUM(C4*C5*C6)</f>
        <v>9620</v>
      </c>
      <c r="D7" s="6">
        <f t="shared" si="0"/>
        <v>10400</v>
      </c>
      <c r="E7" s="6">
        <f t="shared" si="0"/>
        <v>11440</v>
      </c>
      <c r="F7" s="6">
        <f t="shared" si="0"/>
        <v>12480</v>
      </c>
      <c r="G7" s="6">
        <f t="shared" si="0"/>
        <v>13520</v>
      </c>
      <c r="H7" s="6">
        <f t="shared" si="0"/>
        <v>14560</v>
      </c>
      <c r="I7" s="6">
        <f t="shared" si="0"/>
        <v>15600</v>
      </c>
      <c r="K7" s="1"/>
      <c r="M7" s="1"/>
    </row>
    <row r="9" spans="1:13">
      <c r="A9" s="1" t="s">
        <v>3</v>
      </c>
    </row>
    <row r="10" spans="1:13">
      <c r="A10" t="s">
        <v>4</v>
      </c>
      <c r="B10" s="2">
        <f>SUM(B7*0.0765)</f>
        <v>656.37</v>
      </c>
      <c r="C10" s="2">
        <f t="shared" ref="C10:H10" si="1">SUM(C7*0.0765)</f>
        <v>735.93</v>
      </c>
      <c r="D10" s="2">
        <f t="shared" si="1"/>
        <v>795.6</v>
      </c>
      <c r="E10" s="2">
        <f t="shared" si="1"/>
        <v>875.16</v>
      </c>
      <c r="F10" s="2">
        <f t="shared" si="1"/>
        <v>954.72</v>
      </c>
      <c r="G10" s="2">
        <f t="shared" si="1"/>
        <v>1034.28</v>
      </c>
      <c r="H10" s="2">
        <f t="shared" si="1"/>
        <v>1113.8399999999999</v>
      </c>
      <c r="I10" s="2">
        <f t="shared" ref="I10" si="2">SUM(I7*0.0765)</f>
        <v>1193.4000000000001</v>
      </c>
    </row>
    <row r="11" spans="1:13">
      <c r="A11" t="s">
        <v>5</v>
      </c>
      <c r="B11" s="2">
        <f>SUM(B7*0.06)</f>
        <v>514.79999999999995</v>
      </c>
      <c r="C11" s="2">
        <f t="shared" ref="C11:H11" si="3">SUM(C7*0.06)</f>
        <v>577.19999999999993</v>
      </c>
      <c r="D11" s="2">
        <f t="shared" si="3"/>
        <v>624</v>
      </c>
      <c r="E11" s="2">
        <f t="shared" si="3"/>
        <v>686.4</v>
      </c>
      <c r="F11" s="2">
        <f t="shared" si="3"/>
        <v>748.8</v>
      </c>
      <c r="G11" s="2">
        <f t="shared" si="3"/>
        <v>811.19999999999993</v>
      </c>
      <c r="H11" s="2">
        <f t="shared" si="3"/>
        <v>873.6</v>
      </c>
      <c r="I11" s="2">
        <f t="shared" ref="I11" si="4">SUM(I7*0.06)</f>
        <v>936</v>
      </c>
    </row>
    <row r="12" spans="1:13">
      <c r="A12" t="s">
        <v>6</v>
      </c>
      <c r="B12" s="2">
        <f>SUM(B6*0.03175)</f>
        <v>1.651</v>
      </c>
      <c r="C12" s="2">
        <f t="shared" ref="C12:H12" si="5">SUM(C6*0.03175)</f>
        <v>1.651</v>
      </c>
      <c r="D12" s="2">
        <f t="shared" si="5"/>
        <v>1.651</v>
      </c>
      <c r="E12" s="2">
        <f t="shared" si="5"/>
        <v>1.651</v>
      </c>
      <c r="F12" s="2">
        <f t="shared" si="5"/>
        <v>1.651</v>
      </c>
      <c r="G12" s="2">
        <f t="shared" si="5"/>
        <v>1.651</v>
      </c>
      <c r="H12" s="2">
        <f t="shared" si="5"/>
        <v>1.651</v>
      </c>
      <c r="I12" s="2">
        <f t="shared" ref="I12" si="6">SUM(I6*0.03175)</f>
        <v>1.651</v>
      </c>
    </row>
    <row r="13" spans="1:13" s="1" customFormat="1">
      <c r="A13" s="1" t="s">
        <v>9</v>
      </c>
      <c r="B13" s="6">
        <f>SUM(B10:B12)</f>
        <v>1172.8210000000001</v>
      </c>
      <c r="C13" s="6">
        <f t="shared" ref="C13:I13" si="7">SUM(C10:C12)</f>
        <v>1314.7809999999999</v>
      </c>
      <c r="D13" s="6">
        <f t="shared" si="7"/>
        <v>1421.251</v>
      </c>
      <c r="E13" s="6">
        <f t="shared" si="7"/>
        <v>1563.211</v>
      </c>
      <c r="F13" s="6">
        <f t="shared" si="7"/>
        <v>1705.171</v>
      </c>
      <c r="G13" s="6">
        <f t="shared" si="7"/>
        <v>1847.1310000000001</v>
      </c>
      <c r="H13" s="6">
        <f t="shared" si="7"/>
        <v>1989.0910000000001</v>
      </c>
      <c r="I13" s="6">
        <f t="shared" si="7"/>
        <v>2131.0509999999999</v>
      </c>
    </row>
    <row r="15" spans="1:13" ht="15.6">
      <c r="A15" s="3" t="s">
        <v>10</v>
      </c>
      <c r="B15" s="6">
        <f>SUM(B7,B13)</f>
        <v>9752.8209999999999</v>
      </c>
      <c r="C15" s="6">
        <f t="shared" ref="C15:H15" si="8">SUM(C7,C13)</f>
        <v>10934.780999999999</v>
      </c>
      <c r="D15" s="6">
        <f t="shared" si="8"/>
        <v>11821.251</v>
      </c>
      <c r="E15" s="6">
        <f t="shared" si="8"/>
        <v>13003.210999999999</v>
      </c>
      <c r="F15" s="6">
        <f t="shared" si="8"/>
        <v>14185.171</v>
      </c>
      <c r="G15" s="6">
        <f t="shared" si="8"/>
        <v>15367.130999999999</v>
      </c>
      <c r="H15" s="6">
        <f t="shared" si="8"/>
        <v>16549.091</v>
      </c>
      <c r="I15" s="6">
        <f t="shared" ref="I15" si="9">SUM(I7,I13)</f>
        <v>17731.050999999999</v>
      </c>
      <c r="K15" s="1"/>
      <c r="M15" s="1"/>
    </row>
    <row r="17" spans="1:13">
      <c r="A17" s="1" t="s">
        <v>11</v>
      </c>
    </row>
    <row r="18" spans="1:13">
      <c r="A18" t="s">
        <v>14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</row>
    <row r="19" spans="1:13" ht="43.2">
      <c r="A19" s="4" t="s">
        <v>12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1" spans="1:13">
      <c r="A21" s="1" t="s">
        <v>13</v>
      </c>
      <c r="B21" s="6">
        <f t="shared" ref="B21:I21" si="10">SUM(B15, B18:B19)</f>
        <v>9752.8209999999999</v>
      </c>
      <c r="C21" s="6">
        <f t="shared" si="10"/>
        <v>10934.780999999999</v>
      </c>
      <c r="D21" s="6">
        <f t="shared" si="10"/>
        <v>11821.251</v>
      </c>
      <c r="E21" s="6">
        <f t="shared" si="10"/>
        <v>13003.210999999999</v>
      </c>
      <c r="F21" s="6">
        <f t="shared" si="10"/>
        <v>14185.171</v>
      </c>
      <c r="G21" s="6">
        <f t="shared" si="10"/>
        <v>15367.130999999999</v>
      </c>
      <c r="H21" s="6">
        <f t="shared" si="10"/>
        <v>16549.091</v>
      </c>
      <c r="I21" s="6">
        <f t="shared" si="10"/>
        <v>17731.050999999999</v>
      </c>
      <c r="K21" s="1"/>
      <c r="M21" s="1"/>
    </row>
    <row r="22" spans="1:13" s="7" customFormat="1"/>
    <row r="24" spans="1:13">
      <c r="A24" t="s">
        <v>28</v>
      </c>
      <c r="B24" t="s">
        <v>16</v>
      </c>
      <c r="C24" t="s">
        <v>17</v>
      </c>
      <c r="D24" t="s">
        <v>18</v>
      </c>
      <c r="E24">
        <v>2021</v>
      </c>
      <c r="F24">
        <v>2022</v>
      </c>
      <c r="G24">
        <v>2023</v>
      </c>
      <c r="H24">
        <v>2024</v>
      </c>
      <c r="I24">
        <v>2025</v>
      </c>
    </row>
    <row r="25" spans="1:13">
      <c r="A25" t="s">
        <v>1</v>
      </c>
      <c r="B25" s="2">
        <v>8.25</v>
      </c>
      <c r="C25" s="2">
        <v>9.25</v>
      </c>
      <c r="D25" s="2">
        <v>10</v>
      </c>
      <c r="E25" s="2">
        <v>11</v>
      </c>
      <c r="F25" s="2">
        <v>12</v>
      </c>
      <c r="G25" s="2">
        <v>13</v>
      </c>
      <c r="H25" s="2">
        <v>14</v>
      </c>
      <c r="I25" s="2">
        <v>15</v>
      </c>
    </row>
    <row r="26" spans="1:13">
      <c r="A26" t="s">
        <v>7</v>
      </c>
      <c r="B26">
        <v>40</v>
      </c>
      <c r="C26">
        <v>40</v>
      </c>
      <c r="D26">
        <v>40</v>
      </c>
      <c r="E26">
        <v>40</v>
      </c>
      <c r="F26">
        <v>40</v>
      </c>
      <c r="G26">
        <v>40</v>
      </c>
      <c r="H26">
        <v>40</v>
      </c>
      <c r="I26">
        <v>40</v>
      </c>
    </row>
    <row r="27" spans="1:13">
      <c r="A27" t="s">
        <v>8</v>
      </c>
      <c r="B27">
        <v>52</v>
      </c>
      <c r="C27">
        <v>52</v>
      </c>
      <c r="D27">
        <v>52</v>
      </c>
      <c r="E27">
        <v>52</v>
      </c>
      <c r="F27">
        <v>52</v>
      </c>
      <c r="G27">
        <v>52</v>
      </c>
      <c r="H27">
        <v>52</v>
      </c>
      <c r="I27">
        <v>52</v>
      </c>
    </row>
    <row r="28" spans="1:13">
      <c r="A28" s="1" t="s">
        <v>2</v>
      </c>
      <c r="B28" s="6">
        <f>SUM(B25*B26*B27)</f>
        <v>17160</v>
      </c>
      <c r="C28" s="6">
        <f t="shared" ref="C28:I28" si="11">SUM(C25*C26*C27)</f>
        <v>19240</v>
      </c>
      <c r="D28" s="6">
        <f t="shared" si="11"/>
        <v>20800</v>
      </c>
      <c r="E28" s="6">
        <f t="shared" si="11"/>
        <v>22880</v>
      </c>
      <c r="F28" s="6">
        <f t="shared" si="11"/>
        <v>24960</v>
      </c>
      <c r="G28" s="6">
        <f t="shared" si="11"/>
        <v>27040</v>
      </c>
      <c r="H28" s="6">
        <f t="shared" si="11"/>
        <v>29120</v>
      </c>
      <c r="I28" s="6">
        <f t="shared" si="11"/>
        <v>31200</v>
      </c>
    </row>
    <row r="30" spans="1:13">
      <c r="A30" s="1" t="s">
        <v>3</v>
      </c>
    </row>
    <row r="31" spans="1:13">
      <c r="A31" t="s">
        <v>4</v>
      </c>
      <c r="B31" s="2">
        <f>SUM(B28*0.0765)</f>
        <v>1312.74</v>
      </c>
      <c r="C31" s="2">
        <f t="shared" ref="C31:I31" si="12">SUM(C28*0.0765)</f>
        <v>1471.86</v>
      </c>
      <c r="D31" s="2">
        <f t="shared" si="12"/>
        <v>1591.2</v>
      </c>
      <c r="E31" s="2">
        <f t="shared" si="12"/>
        <v>1750.32</v>
      </c>
      <c r="F31" s="2">
        <f t="shared" si="12"/>
        <v>1909.44</v>
      </c>
      <c r="G31" s="2">
        <f t="shared" si="12"/>
        <v>2068.56</v>
      </c>
      <c r="H31" s="2">
        <f t="shared" si="12"/>
        <v>2227.6799999999998</v>
      </c>
      <c r="I31" s="2">
        <f t="shared" si="12"/>
        <v>2386.8000000000002</v>
      </c>
    </row>
    <row r="32" spans="1:13">
      <c r="A32" t="s">
        <v>5</v>
      </c>
      <c r="B32" s="2">
        <f>SUM(B28*0.06)</f>
        <v>1029.5999999999999</v>
      </c>
      <c r="C32" s="2">
        <f t="shared" ref="C32:I32" si="13">SUM(C28*0.06)</f>
        <v>1154.3999999999999</v>
      </c>
      <c r="D32" s="2">
        <f t="shared" si="13"/>
        <v>1248</v>
      </c>
      <c r="E32" s="2">
        <f t="shared" si="13"/>
        <v>1372.8</v>
      </c>
      <c r="F32" s="2">
        <f t="shared" si="13"/>
        <v>1497.6</v>
      </c>
      <c r="G32" s="2">
        <f t="shared" si="13"/>
        <v>1622.3999999999999</v>
      </c>
      <c r="H32" s="2">
        <f t="shared" si="13"/>
        <v>1747.2</v>
      </c>
      <c r="I32" s="2">
        <f t="shared" si="13"/>
        <v>1872</v>
      </c>
    </row>
    <row r="33" spans="1:9">
      <c r="A33" t="s">
        <v>6</v>
      </c>
      <c r="B33" s="2">
        <f>SUM(B27*0.03175)</f>
        <v>1.651</v>
      </c>
      <c r="C33" s="2">
        <f t="shared" ref="C33:I33" si="14">SUM(C27*0.03175)</f>
        <v>1.651</v>
      </c>
      <c r="D33" s="2">
        <f t="shared" si="14"/>
        <v>1.651</v>
      </c>
      <c r="E33" s="2">
        <f t="shared" si="14"/>
        <v>1.651</v>
      </c>
      <c r="F33" s="2">
        <f t="shared" si="14"/>
        <v>1.651</v>
      </c>
      <c r="G33" s="2">
        <f t="shared" si="14"/>
        <v>1.651</v>
      </c>
      <c r="H33" s="2">
        <f t="shared" si="14"/>
        <v>1.651</v>
      </c>
      <c r="I33" s="2">
        <f t="shared" si="14"/>
        <v>1.651</v>
      </c>
    </row>
    <row r="34" spans="1:9">
      <c r="A34" s="1" t="s">
        <v>9</v>
      </c>
      <c r="B34" s="6">
        <f>SUM(B31:B33)</f>
        <v>2343.991</v>
      </c>
      <c r="C34" s="6">
        <f t="shared" ref="C34:I34" si="15">SUM(C31:C33)</f>
        <v>2627.9109999999996</v>
      </c>
      <c r="D34" s="6">
        <f t="shared" si="15"/>
        <v>2840.8509999999997</v>
      </c>
      <c r="E34" s="6">
        <f t="shared" si="15"/>
        <v>3124.7709999999997</v>
      </c>
      <c r="F34" s="6">
        <f t="shared" si="15"/>
        <v>3408.6909999999998</v>
      </c>
      <c r="G34" s="6">
        <f t="shared" si="15"/>
        <v>3692.6109999999999</v>
      </c>
      <c r="H34" s="6">
        <f t="shared" si="15"/>
        <v>3976.5309999999999</v>
      </c>
      <c r="I34" s="6">
        <f t="shared" si="15"/>
        <v>4260.451</v>
      </c>
    </row>
    <row r="36" spans="1:9" ht="15.6">
      <c r="A36" s="3" t="s">
        <v>10</v>
      </c>
      <c r="B36" s="6">
        <f>SUM(B28,B34)</f>
        <v>19503.991000000002</v>
      </c>
      <c r="C36" s="6">
        <f t="shared" ref="C36:I36" si="16">SUM(C28,C34)</f>
        <v>21867.911</v>
      </c>
      <c r="D36" s="6">
        <f t="shared" si="16"/>
        <v>23640.850999999999</v>
      </c>
      <c r="E36" s="6">
        <f t="shared" si="16"/>
        <v>26004.771000000001</v>
      </c>
      <c r="F36" s="6">
        <f t="shared" si="16"/>
        <v>28368.690999999999</v>
      </c>
      <c r="G36" s="6">
        <f t="shared" si="16"/>
        <v>30732.611000000001</v>
      </c>
      <c r="H36" s="6">
        <f t="shared" si="16"/>
        <v>33096.531000000003</v>
      </c>
      <c r="I36" s="6">
        <f t="shared" si="16"/>
        <v>35460.451000000001</v>
      </c>
    </row>
    <row r="38" spans="1:9">
      <c r="A38" s="1" t="s">
        <v>11</v>
      </c>
    </row>
    <row r="39" spans="1:9">
      <c r="A39" t="s">
        <v>14</v>
      </c>
      <c r="B39" s="2">
        <f>SUM(B28*0.1)</f>
        <v>1716</v>
      </c>
      <c r="C39" s="2">
        <f t="shared" ref="C39:I39" si="17">SUM(C28*0.1)</f>
        <v>1924</v>
      </c>
      <c r="D39" s="2">
        <f t="shared" si="17"/>
        <v>2080</v>
      </c>
      <c r="E39" s="2">
        <f t="shared" si="17"/>
        <v>2288</v>
      </c>
      <c r="F39" s="2">
        <f t="shared" si="17"/>
        <v>2496</v>
      </c>
      <c r="G39" s="2">
        <f t="shared" si="17"/>
        <v>2704</v>
      </c>
      <c r="H39" s="2">
        <f t="shared" si="17"/>
        <v>2912</v>
      </c>
      <c r="I39" s="2">
        <f t="shared" si="17"/>
        <v>3120</v>
      </c>
    </row>
    <row r="40" spans="1:9" ht="43.2">
      <c r="A40" s="4" t="s">
        <v>12</v>
      </c>
      <c r="B40" s="5">
        <v>12000</v>
      </c>
      <c r="C40" s="5">
        <v>12000</v>
      </c>
      <c r="D40" s="5">
        <v>12000</v>
      </c>
      <c r="E40" s="5">
        <v>12000</v>
      </c>
      <c r="F40" s="5">
        <v>12000</v>
      </c>
      <c r="G40" s="5">
        <v>12000</v>
      </c>
      <c r="H40" s="5">
        <v>12000</v>
      </c>
      <c r="I40" s="5">
        <v>12000</v>
      </c>
    </row>
    <row r="42" spans="1:9">
      <c r="A42" s="1" t="s">
        <v>13</v>
      </c>
      <c r="B42" s="6">
        <f t="shared" ref="B42:I42" si="18">SUM(B36, B39:B40)</f>
        <v>33219.991000000002</v>
      </c>
      <c r="C42" s="6">
        <f t="shared" si="18"/>
        <v>35791.911</v>
      </c>
      <c r="D42" s="6">
        <f t="shared" si="18"/>
        <v>37720.850999999995</v>
      </c>
      <c r="E42" s="6">
        <f t="shared" si="18"/>
        <v>40292.771000000001</v>
      </c>
      <c r="F42" s="6">
        <f t="shared" si="18"/>
        <v>42864.690999999999</v>
      </c>
      <c r="G42" s="6">
        <f t="shared" si="18"/>
        <v>45436.611000000004</v>
      </c>
      <c r="H42" s="6">
        <f t="shared" si="18"/>
        <v>48008.531000000003</v>
      </c>
      <c r="I42" s="6">
        <f t="shared" si="18"/>
        <v>50580.451000000001</v>
      </c>
    </row>
    <row r="43" spans="1:9" s="7" customFormat="1"/>
    <row r="45" spans="1:9">
      <c r="A45" t="s">
        <v>34</v>
      </c>
      <c r="B45" t="s">
        <v>16</v>
      </c>
      <c r="C45" t="s">
        <v>17</v>
      </c>
      <c r="D45" t="s">
        <v>18</v>
      </c>
      <c r="E45">
        <v>2021</v>
      </c>
      <c r="F45">
        <v>2022</v>
      </c>
      <c r="G45">
        <v>2023</v>
      </c>
      <c r="H45">
        <v>2024</v>
      </c>
      <c r="I45">
        <v>2025</v>
      </c>
    </row>
    <row r="46" spans="1:9">
      <c r="A46" t="s">
        <v>29</v>
      </c>
      <c r="B46" s="2">
        <v>11</v>
      </c>
      <c r="C46" s="2">
        <v>11</v>
      </c>
      <c r="D46" s="2">
        <v>11</v>
      </c>
      <c r="E46" s="2">
        <v>11</v>
      </c>
      <c r="F46" s="2">
        <v>12</v>
      </c>
      <c r="G46" s="2">
        <v>13</v>
      </c>
      <c r="H46" s="2">
        <v>14</v>
      </c>
      <c r="I46" s="2">
        <v>15</v>
      </c>
    </row>
    <row r="47" spans="1:9">
      <c r="A47" t="s">
        <v>7</v>
      </c>
      <c r="B47">
        <v>40</v>
      </c>
      <c r="C47">
        <v>40</v>
      </c>
      <c r="D47">
        <v>40</v>
      </c>
      <c r="E47">
        <v>40</v>
      </c>
      <c r="F47">
        <v>40</v>
      </c>
      <c r="G47">
        <v>40</v>
      </c>
      <c r="H47">
        <v>40</v>
      </c>
      <c r="I47">
        <v>40</v>
      </c>
    </row>
    <row r="48" spans="1:9">
      <c r="A48" t="s">
        <v>8</v>
      </c>
      <c r="B48">
        <v>52</v>
      </c>
      <c r="C48">
        <v>52</v>
      </c>
      <c r="D48">
        <v>52</v>
      </c>
      <c r="E48">
        <v>52</v>
      </c>
      <c r="F48">
        <v>52</v>
      </c>
      <c r="G48">
        <v>52</v>
      </c>
      <c r="H48">
        <v>52</v>
      </c>
      <c r="I48">
        <v>52</v>
      </c>
    </row>
    <row r="49" spans="1:9">
      <c r="A49" s="1" t="s">
        <v>2</v>
      </c>
      <c r="B49" s="6">
        <f t="shared" ref="B49:I49" si="19">SUM(B46*B47*B48)</f>
        <v>22880</v>
      </c>
      <c r="C49" s="6">
        <f t="shared" si="19"/>
        <v>22880</v>
      </c>
      <c r="D49" s="6">
        <f t="shared" si="19"/>
        <v>22880</v>
      </c>
      <c r="E49" s="6">
        <f t="shared" si="19"/>
        <v>22880</v>
      </c>
      <c r="F49" s="6">
        <f t="shared" si="19"/>
        <v>24960</v>
      </c>
      <c r="G49" s="6">
        <f t="shared" si="19"/>
        <v>27040</v>
      </c>
      <c r="H49" s="6">
        <f t="shared" si="19"/>
        <v>29120</v>
      </c>
      <c r="I49" s="6">
        <f t="shared" si="19"/>
        <v>31200</v>
      </c>
    </row>
    <row r="51" spans="1:9">
      <c r="A51" s="1" t="s">
        <v>3</v>
      </c>
    </row>
    <row r="52" spans="1:9">
      <c r="A52" t="s">
        <v>4</v>
      </c>
      <c r="B52" s="2">
        <f t="shared" ref="B52:I52" si="20">SUM(B49*0.0765)</f>
        <v>1750.32</v>
      </c>
      <c r="C52" s="2">
        <f t="shared" si="20"/>
        <v>1750.32</v>
      </c>
      <c r="D52" s="2">
        <f t="shared" si="20"/>
        <v>1750.32</v>
      </c>
      <c r="E52" s="2">
        <f t="shared" si="20"/>
        <v>1750.32</v>
      </c>
      <c r="F52" s="2">
        <f t="shared" si="20"/>
        <v>1909.44</v>
      </c>
      <c r="G52" s="2">
        <f t="shared" si="20"/>
        <v>2068.56</v>
      </c>
      <c r="H52" s="2">
        <f t="shared" si="20"/>
        <v>2227.6799999999998</v>
      </c>
      <c r="I52" s="2">
        <f t="shared" si="20"/>
        <v>2386.8000000000002</v>
      </c>
    </row>
    <row r="53" spans="1:9">
      <c r="A53" t="s">
        <v>5</v>
      </c>
      <c r="B53" s="2">
        <f t="shared" ref="B53:I53" si="21">SUM(B49*0.06)</f>
        <v>1372.8</v>
      </c>
      <c r="C53" s="2">
        <f t="shared" si="21"/>
        <v>1372.8</v>
      </c>
      <c r="D53" s="2">
        <f t="shared" si="21"/>
        <v>1372.8</v>
      </c>
      <c r="E53" s="2">
        <f t="shared" si="21"/>
        <v>1372.8</v>
      </c>
      <c r="F53" s="2">
        <f t="shared" si="21"/>
        <v>1497.6</v>
      </c>
      <c r="G53" s="2">
        <f t="shared" si="21"/>
        <v>1622.3999999999999</v>
      </c>
      <c r="H53" s="2">
        <f t="shared" si="21"/>
        <v>1747.2</v>
      </c>
      <c r="I53" s="2">
        <f t="shared" si="21"/>
        <v>1872</v>
      </c>
    </row>
    <row r="54" spans="1:9">
      <c r="A54" t="s">
        <v>6</v>
      </c>
      <c r="B54" s="2">
        <f t="shared" ref="B54:I54" si="22">SUM(B48*0.03175)</f>
        <v>1.651</v>
      </c>
      <c r="C54" s="2">
        <f t="shared" si="22"/>
        <v>1.651</v>
      </c>
      <c r="D54" s="2">
        <f t="shared" si="22"/>
        <v>1.651</v>
      </c>
      <c r="E54" s="2">
        <f t="shared" si="22"/>
        <v>1.651</v>
      </c>
      <c r="F54" s="2">
        <f t="shared" si="22"/>
        <v>1.651</v>
      </c>
      <c r="G54" s="2">
        <f t="shared" si="22"/>
        <v>1.651</v>
      </c>
      <c r="H54" s="2">
        <f t="shared" si="22"/>
        <v>1.651</v>
      </c>
      <c r="I54" s="2">
        <f t="shared" si="22"/>
        <v>1.651</v>
      </c>
    </row>
    <row r="55" spans="1:9">
      <c r="A55" s="1" t="s">
        <v>9</v>
      </c>
      <c r="B55" s="6">
        <f t="shared" ref="B55:I55" si="23">SUM(B52:B54)</f>
        <v>3124.7709999999997</v>
      </c>
      <c r="C55" s="6">
        <f t="shared" si="23"/>
        <v>3124.7709999999997</v>
      </c>
      <c r="D55" s="6">
        <f t="shared" si="23"/>
        <v>3124.7709999999997</v>
      </c>
      <c r="E55" s="6">
        <f t="shared" si="23"/>
        <v>3124.7709999999997</v>
      </c>
      <c r="F55" s="6">
        <f t="shared" si="23"/>
        <v>3408.6909999999998</v>
      </c>
      <c r="G55" s="6">
        <f t="shared" si="23"/>
        <v>3692.6109999999999</v>
      </c>
      <c r="H55" s="6">
        <f t="shared" si="23"/>
        <v>3976.5309999999999</v>
      </c>
      <c r="I55" s="6">
        <f t="shared" si="23"/>
        <v>4260.451</v>
      </c>
    </row>
    <row r="57" spans="1:9" ht="15.6">
      <c r="A57" s="3" t="s">
        <v>10</v>
      </c>
      <c r="B57" s="6">
        <f t="shared" ref="B57:I57" si="24">SUM(B49,B55)</f>
        <v>26004.771000000001</v>
      </c>
      <c r="C57" s="6">
        <f t="shared" si="24"/>
        <v>26004.771000000001</v>
      </c>
      <c r="D57" s="6">
        <f t="shared" si="24"/>
        <v>26004.771000000001</v>
      </c>
      <c r="E57" s="6">
        <f t="shared" si="24"/>
        <v>26004.771000000001</v>
      </c>
      <c r="F57" s="6">
        <f t="shared" si="24"/>
        <v>28368.690999999999</v>
      </c>
      <c r="G57" s="6">
        <f t="shared" si="24"/>
        <v>30732.611000000001</v>
      </c>
      <c r="H57" s="6">
        <f t="shared" si="24"/>
        <v>33096.531000000003</v>
      </c>
      <c r="I57" s="6">
        <f t="shared" si="24"/>
        <v>35460.451000000001</v>
      </c>
    </row>
    <row r="59" spans="1:9">
      <c r="A59" s="1" t="s">
        <v>11</v>
      </c>
    </row>
    <row r="60" spans="1:9">
      <c r="A60" t="s">
        <v>14</v>
      </c>
      <c r="B60" s="2">
        <f t="shared" ref="B60:I60" si="25">SUM(B49*0.1)</f>
        <v>2288</v>
      </c>
      <c r="C60" s="2">
        <f t="shared" si="25"/>
        <v>2288</v>
      </c>
      <c r="D60" s="2">
        <f t="shared" si="25"/>
        <v>2288</v>
      </c>
      <c r="E60" s="2">
        <f t="shared" si="25"/>
        <v>2288</v>
      </c>
      <c r="F60" s="2">
        <f t="shared" si="25"/>
        <v>2496</v>
      </c>
      <c r="G60" s="2">
        <f t="shared" si="25"/>
        <v>2704</v>
      </c>
      <c r="H60" s="2">
        <f t="shared" si="25"/>
        <v>2912</v>
      </c>
      <c r="I60" s="2">
        <f t="shared" si="25"/>
        <v>3120</v>
      </c>
    </row>
    <row r="61" spans="1:9" ht="43.2">
      <c r="A61" s="4" t="s">
        <v>12</v>
      </c>
      <c r="B61" s="5">
        <v>12000</v>
      </c>
      <c r="C61" s="5">
        <v>12000</v>
      </c>
      <c r="D61" s="5">
        <v>12000</v>
      </c>
      <c r="E61" s="5">
        <v>12000</v>
      </c>
      <c r="F61" s="5">
        <v>12000</v>
      </c>
      <c r="G61" s="5">
        <v>12000</v>
      </c>
      <c r="H61" s="5">
        <v>12000</v>
      </c>
      <c r="I61" s="5">
        <v>12000</v>
      </c>
    </row>
    <row r="63" spans="1:9">
      <c r="A63" s="1" t="s">
        <v>13</v>
      </c>
      <c r="B63" s="6">
        <f t="shared" ref="B63:I63" si="26">SUM(B57, B60:B61)</f>
        <v>40292.771000000001</v>
      </c>
      <c r="C63" s="6">
        <f t="shared" si="26"/>
        <v>40292.771000000001</v>
      </c>
      <c r="D63" s="6">
        <f t="shared" si="26"/>
        <v>40292.771000000001</v>
      </c>
      <c r="E63" s="6">
        <f t="shared" si="26"/>
        <v>40292.771000000001</v>
      </c>
      <c r="F63" s="6">
        <f t="shared" si="26"/>
        <v>42864.690999999999</v>
      </c>
      <c r="G63" s="6">
        <f t="shared" si="26"/>
        <v>45436.611000000004</v>
      </c>
      <c r="H63" s="6">
        <f t="shared" si="26"/>
        <v>48008.531000000003</v>
      </c>
      <c r="I63" s="6">
        <f t="shared" si="26"/>
        <v>50580.451000000001</v>
      </c>
    </row>
    <row r="64" spans="1:9" s="7" customFormat="1"/>
    <row r="66" spans="1:9">
      <c r="A66" t="s">
        <v>35</v>
      </c>
      <c r="B66" t="s">
        <v>16</v>
      </c>
      <c r="C66" t="s">
        <v>17</v>
      </c>
      <c r="D66" t="s">
        <v>18</v>
      </c>
      <c r="E66">
        <v>2021</v>
      </c>
      <c r="F66">
        <v>2022</v>
      </c>
      <c r="G66">
        <v>2023</v>
      </c>
      <c r="H66">
        <v>2024</v>
      </c>
      <c r="I66">
        <v>2025</v>
      </c>
    </row>
    <row r="67" spans="1:9">
      <c r="A67" t="s">
        <v>29</v>
      </c>
      <c r="B67" s="2">
        <v>20</v>
      </c>
      <c r="C67" s="2">
        <v>20</v>
      </c>
      <c r="D67" s="2">
        <v>20</v>
      </c>
      <c r="E67" s="2">
        <v>20</v>
      </c>
      <c r="F67" s="2">
        <v>20</v>
      </c>
      <c r="G67" s="2">
        <v>20</v>
      </c>
      <c r="H67" s="2">
        <v>20</v>
      </c>
      <c r="I67" s="2">
        <v>20</v>
      </c>
    </row>
    <row r="68" spans="1:9">
      <c r="A68" t="s">
        <v>7</v>
      </c>
      <c r="B68">
        <v>40</v>
      </c>
      <c r="C68">
        <v>40</v>
      </c>
      <c r="D68">
        <v>40</v>
      </c>
      <c r="E68">
        <v>40</v>
      </c>
      <c r="F68">
        <v>40</v>
      </c>
      <c r="G68">
        <v>40</v>
      </c>
      <c r="H68">
        <v>40</v>
      </c>
      <c r="I68">
        <v>40</v>
      </c>
    </row>
    <row r="69" spans="1:9">
      <c r="A69" t="s">
        <v>8</v>
      </c>
      <c r="B69">
        <v>52</v>
      </c>
      <c r="C69">
        <v>52</v>
      </c>
      <c r="D69">
        <v>52</v>
      </c>
      <c r="E69">
        <v>52</v>
      </c>
      <c r="F69">
        <v>52</v>
      </c>
      <c r="G69">
        <v>52</v>
      </c>
      <c r="H69">
        <v>52</v>
      </c>
      <c r="I69">
        <v>52</v>
      </c>
    </row>
    <row r="70" spans="1:9">
      <c r="A70" s="1" t="s">
        <v>2</v>
      </c>
      <c r="B70" s="6">
        <f t="shared" ref="B70:I70" si="27">SUM(B67*B68*B69)</f>
        <v>41600</v>
      </c>
      <c r="C70" s="6">
        <f t="shared" si="27"/>
        <v>41600</v>
      </c>
      <c r="D70" s="6">
        <f t="shared" si="27"/>
        <v>41600</v>
      </c>
      <c r="E70" s="6">
        <f t="shared" si="27"/>
        <v>41600</v>
      </c>
      <c r="F70" s="6">
        <f t="shared" si="27"/>
        <v>41600</v>
      </c>
      <c r="G70" s="6">
        <f t="shared" si="27"/>
        <v>41600</v>
      </c>
      <c r="H70" s="6">
        <f t="shared" si="27"/>
        <v>41600</v>
      </c>
      <c r="I70" s="6">
        <f t="shared" si="27"/>
        <v>41600</v>
      </c>
    </row>
    <row r="72" spans="1:9">
      <c r="A72" s="1" t="s">
        <v>3</v>
      </c>
    </row>
    <row r="73" spans="1:9">
      <c r="A73" t="s">
        <v>4</v>
      </c>
      <c r="B73" s="2">
        <f t="shared" ref="B73:I73" si="28">SUM(B70*0.0765)</f>
        <v>3182.4</v>
      </c>
      <c r="C73" s="2">
        <f t="shared" si="28"/>
        <v>3182.4</v>
      </c>
      <c r="D73" s="2">
        <f t="shared" si="28"/>
        <v>3182.4</v>
      </c>
      <c r="E73" s="2">
        <f t="shared" si="28"/>
        <v>3182.4</v>
      </c>
      <c r="F73" s="2">
        <f t="shared" si="28"/>
        <v>3182.4</v>
      </c>
      <c r="G73" s="2">
        <f t="shared" si="28"/>
        <v>3182.4</v>
      </c>
      <c r="H73" s="2">
        <f t="shared" si="28"/>
        <v>3182.4</v>
      </c>
      <c r="I73" s="2">
        <f t="shared" si="28"/>
        <v>3182.4</v>
      </c>
    </row>
    <row r="74" spans="1:9">
      <c r="A74" t="s">
        <v>5</v>
      </c>
      <c r="B74" s="2">
        <f t="shared" ref="B74:I74" si="29">SUM(B70*0.06)</f>
        <v>2496</v>
      </c>
      <c r="C74" s="2">
        <f t="shared" si="29"/>
        <v>2496</v>
      </c>
      <c r="D74" s="2">
        <f t="shared" si="29"/>
        <v>2496</v>
      </c>
      <c r="E74" s="2">
        <f t="shared" si="29"/>
        <v>2496</v>
      </c>
      <c r="F74" s="2">
        <f t="shared" si="29"/>
        <v>2496</v>
      </c>
      <c r="G74" s="2">
        <f t="shared" si="29"/>
        <v>2496</v>
      </c>
      <c r="H74" s="2">
        <f t="shared" si="29"/>
        <v>2496</v>
      </c>
      <c r="I74" s="2">
        <f t="shared" si="29"/>
        <v>2496</v>
      </c>
    </row>
    <row r="75" spans="1:9">
      <c r="A75" t="s">
        <v>6</v>
      </c>
      <c r="B75" s="2">
        <f t="shared" ref="B75:I75" si="30">SUM(B69*0.03175)</f>
        <v>1.651</v>
      </c>
      <c r="C75" s="2">
        <f t="shared" si="30"/>
        <v>1.651</v>
      </c>
      <c r="D75" s="2">
        <f t="shared" si="30"/>
        <v>1.651</v>
      </c>
      <c r="E75" s="2">
        <f t="shared" si="30"/>
        <v>1.651</v>
      </c>
      <c r="F75" s="2">
        <f t="shared" si="30"/>
        <v>1.651</v>
      </c>
      <c r="G75" s="2">
        <f t="shared" si="30"/>
        <v>1.651</v>
      </c>
      <c r="H75" s="2">
        <f t="shared" si="30"/>
        <v>1.651</v>
      </c>
      <c r="I75" s="2">
        <f t="shared" si="30"/>
        <v>1.651</v>
      </c>
    </row>
    <row r="76" spans="1:9">
      <c r="A76" s="1" t="s">
        <v>9</v>
      </c>
      <c r="B76" s="6">
        <f t="shared" ref="B76:I76" si="31">SUM(B73:B75)</f>
        <v>5680.0509999999995</v>
      </c>
      <c r="C76" s="6">
        <f t="shared" si="31"/>
        <v>5680.0509999999995</v>
      </c>
      <c r="D76" s="6">
        <f t="shared" si="31"/>
        <v>5680.0509999999995</v>
      </c>
      <c r="E76" s="6">
        <f t="shared" si="31"/>
        <v>5680.0509999999995</v>
      </c>
      <c r="F76" s="6">
        <f t="shared" si="31"/>
        <v>5680.0509999999995</v>
      </c>
      <c r="G76" s="6">
        <f t="shared" si="31"/>
        <v>5680.0509999999995</v>
      </c>
      <c r="H76" s="6">
        <f t="shared" si="31"/>
        <v>5680.0509999999995</v>
      </c>
      <c r="I76" s="6">
        <f t="shared" si="31"/>
        <v>5680.0509999999995</v>
      </c>
    </row>
    <row r="78" spans="1:9" ht="15.6">
      <c r="A78" s="3" t="s">
        <v>10</v>
      </c>
      <c r="B78" s="6">
        <f t="shared" ref="B78:I78" si="32">SUM(B70,B76)</f>
        <v>47280.050999999999</v>
      </c>
      <c r="C78" s="6">
        <f t="shared" si="32"/>
        <v>47280.050999999999</v>
      </c>
      <c r="D78" s="6">
        <f t="shared" si="32"/>
        <v>47280.050999999999</v>
      </c>
      <c r="E78" s="6">
        <f t="shared" si="32"/>
        <v>47280.050999999999</v>
      </c>
      <c r="F78" s="6">
        <f t="shared" si="32"/>
        <v>47280.050999999999</v>
      </c>
      <c r="G78" s="6">
        <f t="shared" si="32"/>
        <v>47280.050999999999</v>
      </c>
      <c r="H78" s="6">
        <f t="shared" si="32"/>
        <v>47280.050999999999</v>
      </c>
      <c r="I78" s="6">
        <f t="shared" si="32"/>
        <v>47280.050999999999</v>
      </c>
    </row>
    <row r="81" spans="1:9">
      <c r="A81" s="1" t="s">
        <v>11</v>
      </c>
    </row>
    <row r="82" spans="1:9">
      <c r="A82" t="s">
        <v>14</v>
      </c>
      <c r="B82" s="2">
        <f t="shared" ref="B82:I82" si="33">SUM(B70*0.1)</f>
        <v>4160</v>
      </c>
      <c r="C82" s="2">
        <f t="shared" si="33"/>
        <v>4160</v>
      </c>
      <c r="D82" s="2">
        <f t="shared" si="33"/>
        <v>4160</v>
      </c>
      <c r="E82" s="2">
        <f t="shared" si="33"/>
        <v>4160</v>
      </c>
      <c r="F82" s="2">
        <f t="shared" si="33"/>
        <v>4160</v>
      </c>
      <c r="G82" s="2">
        <f t="shared" si="33"/>
        <v>4160</v>
      </c>
      <c r="H82" s="2">
        <f t="shared" si="33"/>
        <v>4160</v>
      </c>
      <c r="I82" s="2">
        <f t="shared" si="33"/>
        <v>4160</v>
      </c>
    </row>
    <row r="83" spans="1:9" ht="43.2">
      <c r="A83" s="4" t="s">
        <v>12</v>
      </c>
      <c r="B83" s="5">
        <v>12000</v>
      </c>
      <c r="C83" s="5">
        <v>12000</v>
      </c>
      <c r="D83" s="5">
        <v>12000</v>
      </c>
      <c r="E83" s="5">
        <v>12000</v>
      </c>
      <c r="F83" s="5">
        <v>12000</v>
      </c>
      <c r="G83" s="5">
        <v>12000</v>
      </c>
      <c r="H83" s="5">
        <v>12000</v>
      </c>
      <c r="I83" s="5">
        <v>12000</v>
      </c>
    </row>
    <row r="85" spans="1:9">
      <c r="A85" s="1" t="s">
        <v>13</v>
      </c>
      <c r="B85" s="6">
        <f t="shared" ref="B85:I85" si="34">SUM(B78, B82:B83)</f>
        <v>63440.050999999999</v>
      </c>
      <c r="C85" s="6">
        <f t="shared" si="34"/>
        <v>63440.050999999999</v>
      </c>
      <c r="D85" s="6">
        <f t="shared" si="34"/>
        <v>63440.050999999999</v>
      </c>
      <c r="E85" s="6">
        <f t="shared" si="34"/>
        <v>63440.050999999999</v>
      </c>
      <c r="F85" s="6">
        <f t="shared" si="34"/>
        <v>63440.050999999999</v>
      </c>
      <c r="G85" s="6">
        <f t="shared" si="34"/>
        <v>63440.050999999999</v>
      </c>
      <c r="H85" s="6">
        <f t="shared" si="34"/>
        <v>63440.050999999999</v>
      </c>
      <c r="I85" s="6">
        <f t="shared" si="34"/>
        <v>63440.050999999999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5"/>
  <sheetViews>
    <sheetView topLeftCell="A67" workbookViewId="0">
      <selection activeCell="J83" sqref="J83"/>
    </sheetView>
  </sheetViews>
  <sheetFormatPr defaultRowHeight="14.4"/>
  <cols>
    <col min="1" max="1" width="32.33203125" customWidth="1"/>
    <col min="2" max="8" width="10.77734375" customWidth="1"/>
    <col min="9" max="9" width="10.6640625" customWidth="1"/>
    <col min="10" max="13" width="10.77734375" customWidth="1"/>
  </cols>
  <sheetData>
    <row r="1" spans="1:13">
      <c r="A1" t="s">
        <v>19</v>
      </c>
    </row>
    <row r="3" spans="1:13">
      <c r="A3" t="s">
        <v>27</v>
      </c>
      <c r="B3" t="s">
        <v>16</v>
      </c>
      <c r="C3" t="s">
        <v>17</v>
      </c>
      <c r="D3" t="s">
        <v>18</v>
      </c>
      <c r="E3">
        <v>2021</v>
      </c>
      <c r="F3">
        <v>2022</v>
      </c>
      <c r="G3">
        <v>2023</v>
      </c>
      <c r="H3">
        <v>2024</v>
      </c>
      <c r="I3">
        <v>2025</v>
      </c>
    </row>
    <row r="4" spans="1:13">
      <c r="A4" t="s">
        <v>1</v>
      </c>
      <c r="B4" s="2">
        <v>8.25</v>
      </c>
      <c r="C4" s="2">
        <v>9.25</v>
      </c>
      <c r="D4" s="2">
        <v>10</v>
      </c>
      <c r="E4" s="2">
        <v>11</v>
      </c>
      <c r="F4" s="2">
        <v>12</v>
      </c>
      <c r="G4" s="2">
        <v>13</v>
      </c>
      <c r="H4" s="2">
        <v>14</v>
      </c>
      <c r="I4" s="2">
        <v>15</v>
      </c>
    </row>
    <row r="5" spans="1:13">
      <c r="A5" t="s">
        <v>7</v>
      </c>
      <c r="B5">
        <v>20</v>
      </c>
      <c r="C5">
        <v>20</v>
      </c>
      <c r="D5">
        <v>20</v>
      </c>
      <c r="E5">
        <v>20</v>
      </c>
      <c r="F5">
        <v>20</v>
      </c>
      <c r="G5">
        <v>20</v>
      </c>
      <c r="H5">
        <v>20</v>
      </c>
      <c r="I5">
        <v>20</v>
      </c>
    </row>
    <row r="6" spans="1:13">
      <c r="A6" t="s">
        <v>8</v>
      </c>
      <c r="B6">
        <v>52</v>
      </c>
      <c r="C6">
        <v>52</v>
      </c>
      <c r="D6">
        <v>52</v>
      </c>
      <c r="E6">
        <v>52</v>
      </c>
      <c r="F6">
        <v>52</v>
      </c>
      <c r="G6">
        <v>52</v>
      </c>
      <c r="H6">
        <v>52</v>
      </c>
      <c r="I6">
        <v>52</v>
      </c>
    </row>
    <row r="7" spans="1:13">
      <c r="A7" s="1" t="s">
        <v>2</v>
      </c>
      <c r="B7" s="6">
        <f>SUM(B4*B5*B6)</f>
        <v>8580</v>
      </c>
      <c r="C7" s="6">
        <f t="shared" ref="C7:I7" si="0">SUM(C4*C5*C6)</f>
        <v>9620</v>
      </c>
      <c r="D7" s="6">
        <f t="shared" si="0"/>
        <v>10400</v>
      </c>
      <c r="E7" s="6">
        <f t="shared" si="0"/>
        <v>11440</v>
      </c>
      <c r="F7" s="6">
        <f t="shared" si="0"/>
        <v>12480</v>
      </c>
      <c r="G7" s="6">
        <f t="shared" si="0"/>
        <v>13520</v>
      </c>
      <c r="H7" s="6">
        <f t="shared" si="0"/>
        <v>14560</v>
      </c>
      <c r="I7" s="6">
        <f t="shared" si="0"/>
        <v>15600</v>
      </c>
      <c r="K7" s="1"/>
      <c r="M7" s="1"/>
    </row>
    <row r="9" spans="1:13">
      <c r="A9" s="1" t="s">
        <v>3</v>
      </c>
    </row>
    <row r="10" spans="1:13">
      <c r="A10" t="s">
        <v>4</v>
      </c>
      <c r="B10" s="2">
        <f>SUM(B7*0.0765)</f>
        <v>656.37</v>
      </c>
      <c r="C10" s="2">
        <f t="shared" ref="C10:I10" si="1">SUM(C7*0.0765)</f>
        <v>735.93</v>
      </c>
      <c r="D10" s="2">
        <f t="shared" si="1"/>
        <v>795.6</v>
      </c>
      <c r="E10" s="2">
        <f t="shared" si="1"/>
        <v>875.16</v>
      </c>
      <c r="F10" s="2">
        <f t="shared" si="1"/>
        <v>954.72</v>
      </c>
      <c r="G10" s="2">
        <f t="shared" si="1"/>
        <v>1034.28</v>
      </c>
      <c r="H10" s="2">
        <f t="shared" si="1"/>
        <v>1113.8399999999999</v>
      </c>
      <c r="I10" s="2">
        <f t="shared" si="1"/>
        <v>1193.4000000000001</v>
      </c>
    </row>
    <row r="11" spans="1:13">
      <c r="A11" t="s">
        <v>5</v>
      </c>
      <c r="B11" s="2">
        <f>SUM(B7*0.06)</f>
        <v>514.79999999999995</v>
      </c>
      <c r="C11" s="2">
        <f t="shared" ref="C11:I11" si="2">SUM(C7*0.06)</f>
        <v>577.19999999999993</v>
      </c>
      <c r="D11" s="2">
        <f t="shared" si="2"/>
        <v>624</v>
      </c>
      <c r="E11" s="2">
        <f t="shared" si="2"/>
        <v>686.4</v>
      </c>
      <c r="F11" s="2">
        <f t="shared" si="2"/>
        <v>748.8</v>
      </c>
      <c r="G11" s="2">
        <f t="shared" si="2"/>
        <v>811.19999999999993</v>
      </c>
      <c r="H11" s="2">
        <f t="shared" si="2"/>
        <v>873.6</v>
      </c>
      <c r="I11" s="2">
        <f t="shared" si="2"/>
        <v>936</v>
      </c>
    </row>
    <row r="12" spans="1:13">
      <c r="A12" t="s">
        <v>6</v>
      </c>
      <c r="B12" s="2">
        <f>SUM(B6*0.03175)</f>
        <v>1.651</v>
      </c>
      <c r="C12" s="2">
        <f t="shared" ref="C12:I12" si="3">SUM(C6*0.03175)</f>
        <v>1.651</v>
      </c>
      <c r="D12" s="2">
        <f t="shared" si="3"/>
        <v>1.651</v>
      </c>
      <c r="E12" s="2">
        <f t="shared" si="3"/>
        <v>1.651</v>
      </c>
      <c r="F12" s="2">
        <f t="shared" si="3"/>
        <v>1.651</v>
      </c>
      <c r="G12" s="2">
        <f t="shared" si="3"/>
        <v>1.651</v>
      </c>
      <c r="H12" s="2">
        <f t="shared" si="3"/>
        <v>1.651</v>
      </c>
      <c r="I12" s="2">
        <f t="shared" si="3"/>
        <v>1.651</v>
      </c>
    </row>
    <row r="13" spans="1:13" s="1" customFormat="1">
      <c r="A13" s="1" t="s">
        <v>9</v>
      </c>
      <c r="B13" s="6">
        <f>SUM(B10:B12)</f>
        <v>1172.8210000000001</v>
      </c>
      <c r="C13" s="6">
        <f t="shared" ref="C13:I13" si="4">SUM(C10:C12)</f>
        <v>1314.7809999999999</v>
      </c>
      <c r="D13" s="6">
        <f t="shared" si="4"/>
        <v>1421.251</v>
      </c>
      <c r="E13" s="6">
        <f t="shared" si="4"/>
        <v>1563.211</v>
      </c>
      <c r="F13" s="6">
        <f t="shared" si="4"/>
        <v>1705.171</v>
      </c>
      <c r="G13" s="6">
        <f t="shared" si="4"/>
        <v>1847.1310000000001</v>
      </c>
      <c r="H13" s="6">
        <f t="shared" si="4"/>
        <v>1989.0910000000001</v>
      </c>
      <c r="I13" s="6">
        <f t="shared" si="4"/>
        <v>2131.0509999999999</v>
      </c>
    </row>
    <row r="15" spans="1:13" ht="15.6">
      <c r="A15" s="3" t="s">
        <v>10</v>
      </c>
      <c r="B15" s="6">
        <f>SUM(B7,B13)</f>
        <v>9752.8209999999999</v>
      </c>
      <c r="C15" s="6">
        <f t="shared" ref="C15:I15" si="5">SUM(C7,C13)</f>
        <v>10934.780999999999</v>
      </c>
      <c r="D15" s="6">
        <f t="shared" si="5"/>
        <v>11821.251</v>
      </c>
      <c r="E15" s="6">
        <f t="shared" si="5"/>
        <v>13003.210999999999</v>
      </c>
      <c r="F15" s="6">
        <f t="shared" si="5"/>
        <v>14185.171</v>
      </c>
      <c r="G15" s="6">
        <f t="shared" si="5"/>
        <v>15367.130999999999</v>
      </c>
      <c r="H15" s="6">
        <f t="shared" si="5"/>
        <v>16549.091</v>
      </c>
      <c r="I15" s="6">
        <f t="shared" si="5"/>
        <v>17731.050999999999</v>
      </c>
      <c r="K15" s="1"/>
      <c r="M15" s="1"/>
    </row>
    <row r="17" spans="1:13">
      <c r="A17" s="1" t="s">
        <v>11</v>
      </c>
    </row>
    <row r="18" spans="1:13">
      <c r="A18" t="s">
        <v>14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</row>
    <row r="19" spans="1:13" ht="43.2">
      <c r="A19" s="4" t="s">
        <v>12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1" spans="1:13">
      <c r="A21" s="1" t="s">
        <v>13</v>
      </c>
      <c r="B21" s="6">
        <f t="shared" ref="B21:I21" si="6">SUM(B15, B18:B19)</f>
        <v>9752.8209999999999</v>
      </c>
      <c r="C21" s="6">
        <f t="shared" si="6"/>
        <v>10934.780999999999</v>
      </c>
      <c r="D21" s="6">
        <f t="shared" si="6"/>
        <v>11821.251</v>
      </c>
      <c r="E21" s="6">
        <f t="shared" si="6"/>
        <v>13003.210999999999</v>
      </c>
      <c r="F21" s="6">
        <f t="shared" si="6"/>
        <v>14185.171</v>
      </c>
      <c r="G21" s="6">
        <f t="shared" si="6"/>
        <v>15367.130999999999</v>
      </c>
      <c r="H21" s="6">
        <f t="shared" si="6"/>
        <v>16549.091</v>
      </c>
      <c r="I21" s="6">
        <f t="shared" si="6"/>
        <v>17731.050999999999</v>
      </c>
      <c r="K21" s="1"/>
      <c r="M21" s="1"/>
    </row>
    <row r="22" spans="1:13" s="7" customFormat="1"/>
    <row r="24" spans="1:13">
      <c r="A24" t="s">
        <v>28</v>
      </c>
      <c r="B24" t="s">
        <v>16</v>
      </c>
      <c r="C24" t="s">
        <v>17</v>
      </c>
      <c r="D24" t="s">
        <v>18</v>
      </c>
      <c r="E24">
        <v>2021</v>
      </c>
      <c r="F24">
        <v>2022</v>
      </c>
      <c r="G24">
        <v>2023</v>
      </c>
      <c r="H24">
        <v>2024</v>
      </c>
      <c r="I24">
        <v>2025</v>
      </c>
    </row>
    <row r="25" spans="1:13">
      <c r="A25" t="s">
        <v>1</v>
      </c>
      <c r="B25" s="2">
        <v>8.25</v>
      </c>
      <c r="C25" s="2">
        <v>9.25</v>
      </c>
      <c r="D25" s="2">
        <v>10</v>
      </c>
      <c r="E25" s="2">
        <v>11</v>
      </c>
      <c r="F25" s="2">
        <v>12</v>
      </c>
      <c r="G25" s="2">
        <v>13</v>
      </c>
      <c r="H25" s="2">
        <v>14</v>
      </c>
      <c r="I25" s="2">
        <v>15</v>
      </c>
    </row>
    <row r="26" spans="1:13">
      <c r="A26" t="s">
        <v>7</v>
      </c>
      <c r="B26">
        <v>40</v>
      </c>
      <c r="C26">
        <v>40</v>
      </c>
      <c r="D26">
        <v>40</v>
      </c>
      <c r="E26">
        <v>40</v>
      </c>
      <c r="F26">
        <v>40</v>
      </c>
      <c r="G26">
        <v>40</v>
      </c>
      <c r="H26">
        <v>40</v>
      </c>
      <c r="I26">
        <v>40</v>
      </c>
    </row>
    <row r="27" spans="1:13">
      <c r="A27" t="s">
        <v>8</v>
      </c>
      <c r="B27">
        <v>52</v>
      </c>
      <c r="C27">
        <v>52</v>
      </c>
      <c r="D27">
        <v>52</v>
      </c>
      <c r="E27">
        <v>52</v>
      </c>
      <c r="F27">
        <v>52</v>
      </c>
      <c r="G27">
        <v>52</v>
      </c>
      <c r="H27">
        <v>52</v>
      </c>
      <c r="I27">
        <v>52</v>
      </c>
    </row>
    <row r="28" spans="1:13">
      <c r="A28" s="1" t="s">
        <v>2</v>
      </c>
      <c r="B28" s="6">
        <f>SUM(B25*B26*B27)</f>
        <v>17160</v>
      </c>
      <c r="C28" s="6">
        <f t="shared" ref="C28:I28" si="7">SUM(C25*C26*C27)</f>
        <v>19240</v>
      </c>
      <c r="D28" s="6">
        <f t="shared" si="7"/>
        <v>20800</v>
      </c>
      <c r="E28" s="6">
        <f t="shared" si="7"/>
        <v>22880</v>
      </c>
      <c r="F28" s="6">
        <f t="shared" si="7"/>
        <v>24960</v>
      </c>
      <c r="G28" s="6">
        <f t="shared" si="7"/>
        <v>27040</v>
      </c>
      <c r="H28" s="6">
        <f t="shared" si="7"/>
        <v>29120</v>
      </c>
      <c r="I28" s="6">
        <f t="shared" si="7"/>
        <v>31200</v>
      </c>
    </row>
    <row r="30" spans="1:13">
      <c r="A30" s="1" t="s">
        <v>3</v>
      </c>
    </row>
    <row r="31" spans="1:13">
      <c r="A31" t="s">
        <v>4</v>
      </c>
      <c r="B31" s="2">
        <f>SUM(B28*0.0765)</f>
        <v>1312.74</v>
      </c>
      <c r="C31" s="2">
        <f t="shared" ref="C31:I31" si="8">SUM(C28*0.0765)</f>
        <v>1471.86</v>
      </c>
      <c r="D31" s="2">
        <f t="shared" si="8"/>
        <v>1591.2</v>
      </c>
      <c r="E31" s="2">
        <f t="shared" si="8"/>
        <v>1750.32</v>
      </c>
      <c r="F31" s="2">
        <f t="shared" si="8"/>
        <v>1909.44</v>
      </c>
      <c r="G31" s="2">
        <f t="shared" si="8"/>
        <v>2068.56</v>
      </c>
      <c r="H31" s="2">
        <f t="shared" si="8"/>
        <v>2227.6799999999998</v>
      </c>
      <c r="I31" s="2">
        <f t="shared" si="8"/>
        <v>2386.8000000000002</v>
      </c>
    </row>
    <row r="32" spans="1:13">
      <c r="A32" t="s">
        <v>5</v>
      </c>
      <c r="B32" s="2">
        <f>SUM(B28*0.06)</f>
        <v>1029.5999999999999</v>
      </c>
      <c r="C32" s="2">
        <f t="shared" ref="C32:I32" si="9">SUM(C28*0.06)</f>
        <v>1154.3999999999999</v>
      </c>
      <c r="D32" s="2">
        <f t="shared" si="9"/>
        <v>1248</v>
      </c>
      <c r="E32" s="2">
        <f t="shared" si="9"/>
        <v>1372.8</v>
      </c>
      <c r="F32" s="2">
        <f t="shared" si="9"/>
        <v>1497.6</v>
      </c>
      <c r="G32" s="2">
        <f t="shared" si="9"/>
        <v>1622.3999999999999</v>
      </c>
      <c r="H32" s="2">
        <f t="shared" si="9"/>
        <v>1747.2</v>
      </c>
      <c r="I32" s="2">
        <f t="shared" si="9"/>
        <v>1872</v>
      </c>
    </row>
    <row r="33" spans="1:9">
      <c r="A33" t="s">
        <v>6</v>
      </c>
      <c r="B33" s="2">
        <f>SUM(B27*0.03175)</f>
        <v>1.651</v>
      </c>
      <c r="C33" s="2">
        <f t="shared" ref="C33:I33" si="10">SUM(C27*0.03175)</f>
        <v>1.651</v>
      </c>
      <c r="D33" s="2">
        <f t="shared" si="10"/>
        <v>1.651</v>
      </c>
      <c r="E33" s="2">
        <f t="shared" si="10"/>
        <v>1.651</v>
      </c>
      <c r="F33" s="2">
        <f t="shared" si="10"/>
        <v>1.651</v>
      </c>
      <c r="G33" s="2">
        <f t="shared" si="10"/>
        <v>1.651</v>
      </c>
      <c r="H33" s="2">
        <f t="shared" si="10"/>
        <v>1.651</v>
      </c>
      <c r="I33" s="2">
        <f t="shared" si="10"/>
        <v>1.651</v>
      </c>
    </row>
    <row r="34" spans="1:9">
      <c r="A34" s="1" t="s">
        <v>9</v>
      </c>
      <c r="B34" s="6">
        <f>SUM(B31:B33)</f>
        <v>2343.991</v>
      </c>
      <c r="C34" s="6">
        <f t="shared" ref="C34:I34" si="11">SUM(C31:C33)</f>
        <v>2627.9109999999996</v>
      </c>
      <c r="D34" s="6">
        <f t="shared" si="11"/>
        <v>2840.8509999999997</v>
      </c>
      <c r="E34" s="6">
        <f t="shared" si="11"/>
        <v>3124.7709999999997</v>
      </c>
      <c r="F34" s="6">
        <f t="shared" si="11"/>
        <v>3408.6909999999998</v>
      </c>
      <c r="G34" s="6">
        <f t="shared" si="11"/>
        <v>3692.6109999999999</v>
      </c>
      <c r="H34" s="6">
        <f t="shared" si="11"/>
        <v>3976.5309999999999</v>
      </c>
      <c r="I34" s="6">
        <f t="shared" si="11"/>
        <v>4260.451</v>
      </c>
    </row>
    <row r="36" spans="1:9" ht="15.6">
      <c r="A36" s="3" t="s">
        <v>10</v>
      </c>
      <c r="B36" s="6">
        <f>SUM(B28,B34)</f>
        <v>19503.991000000002</v>
      </c>
      <c r="C36" s="6">
        <f t="shared" ref="C36:I36" si="12">SUM(C28,C34)</f>
        <v>21867.911</v>
      </c>
      <c r="D36" s="6">
        <f t="shared" si="12"/>
        <v>23640.850999999999</v>
      </c>
      <c r="E36" s="6">
        <f t="shared" si="12"/>
        <v>26004.771000000001</v>
      </c>
      <c r="F36" s="6">
        <f t="shared" si="12"/>
        <v>28368.690999999999</v>
      </c>
      <c r="G36" s="6">
        <f t="shared" si="12"/>
        <v>30732.611000000001</v>
      </c>
      <c r="H36" s="6">
        <f t="shared" si="12"/>
        <v>33096.531000000003</v>
      </c>
      <c r="I36" s="6">
        <f t="shared" si="12"/>
        <v>35460.451000000001</v>
      </c>
    </row>
    <row r="38" spans="1:9">
      <c r="A38" s="1" t="s">
        <v>11</v>
      </c>
    </row>
    <row r="39" spans="1:9">
      <c r="A39" t="s">
        <v>14</v>
      </c>
      <c r="B39" s="2">
        <f>SUM(B28*0.1)</f>
        <v>1716</v>
      </c>
      <c r="C39" s="2">
        <f t="shared" ref="C39:I39" si="13">SUM(C28*0.1)</f>
        <v>1924</v>
      </c>
      <c r="D39" s="2">
        <f t="shared" si="13"/>
        <v>2080</v>
      </c>
      <c r="E39" s="2">
        <f t="shared" si="13"/>
        <v>2288</v>
      </c>
      <c r="F39" s="2">
        <f t="shared" si="13"/>
        <v>2496</v>
      </c>
      <c r="G39" s="2">
        <f t="shared" si="13"/>
        <v>2704</v>
      </c>
      <c r="H39" s="2">
        <f t="shared" si="13"/>
        <v>2912</v>
      </c>
      <c r="I39" s="2">
        <f t="shared" si="13"/>
        <v>3120</v>
      </c>
    </row>
    <row r="40" spans="1:9" ht="43.2">
      <c r="A40" s="4" t="s">
        <v>40</v>
      </c>
      <c r="B40" s="5">
        <v>12000</v>
      </c>
      <c r="C40" s="5">
        <v>12000</v>
      </c>
      <c r="D40" s="5">
        <v>12000</v>
      </c>
      <c r="E40" s="5">
        <v>12000</v>
      </c>
      <c r="F40" s="5">
        <v>12000</v>
      </c>
      <c r="G40" s="5">
        <v>12000</v>
      </c>
      <c r="H40" s="5">
        <v>12000</v>
      </c>
      <c r="I40" s="5">
        <v>12000</v>
      </c>
    </row>
    <row r="42" spans="1:9">
      <c r="A42" s="1" t="s">
        <v>13</v>
      </c>
      <c r="B42" s="6">
        <f t="shared" ref="B42:I42" si="14">SUM(B36, B39:B40)</f>
        <v>33219.991000000002</v>
      </c>
      <c r="C42" s="6">
        <f t="shared" si="14"/>
        <v>35791.911</v>
      </c>
      <c r="D42" s="6">
        <f t="shared" si="14"/>
        <v>37720.850999999995</v>
      </c>
      <c r="E42" s="6">
        <f t="shared" si="14"/>
        <v>40292.771000000001</v>
      </c>
      <c r="F42" s="6">
        <f t="shared" si="14"/>
        <v>42864.690999999999</v>
      </c>
      <c r="G42" s="6">
        <f t="shared" si="14"/>
        <v>45436.611000000004</v>
      </c>
      <c r="H42" s="6">
        <f t="shared" si="14"/>
        <v>48008.531000000003</v>
      </c>
      <c r="I42" s="6">
        <f t="shared" si="14"/>
        <v>50580.451000000001</v>
      </c>
    </row>
    <row r="43" spans="1:9" s="7" customFormat="1"/>
    <row r="45" spans="1:9">
      <c r="A45" t="s">
        <v>34</v>
      </c>
      <c r="B45" t="s">
        <v>16</v>
      </c>
      <c r="C45" t="s">
        <v>17</v>
      </c>
      <c r="D45" t="s">
        <v>18</v>
      </c>
      <c r="E45">
        <v>2021</v>
      </c>
      <c r="F45">
        <v>2022</v>
      </c>
      <c r="G45">
        <v>2023</v>
      </c>
      <c r="H45">
        <v>2024</v>
      </c>
      <c r="I45">
        <v>2025</v>
      </c>
    </row>
    <row r="46" spans="1:9">
      <c r="A46" t="s">
        <v>29</v>
      </c>
      <c r="B46" s="2">
        <v>11</v>
      </c>
      <c r="C46" s="2">
        <v>12</v>
      </c>
      <c r="D46" s="2">
        <v>12.75</v>
      </c>
      <c r="E46" s="2">
        <v>13.75</v>
      </c>
      <c r="F46" s="2">
        <v>14.75</v>
      </c>
      <c r="G46" s="2">
        <v>15.75</v>
      </c>
      <c r="H46" s="2">
        <v>16.75</v>
      </c>
      <c r="I46" s="2">
        <v>17.75</v>
      </c>
    </row>
    <row r="47" spans="1:9">
      <c r="A47" t="s">
        <v>7</v>
      </c>
      <c r="B47">
        <v>40</v>
      </c>
      <c r="C47">
        <v>40</v>
      </c>
      <c r="D47">
        <v>40</v>
      </c>
      <c r="E47">
        <v>40</v>
      </c>
      <c r="F47">
        <v>40</v>
      </c>
      <c r="G47">
        <v>40</v>
      </c>
      <c r="H47">
        <v>40</v>
      </c>
      <c r="I47">
        <v>40</v>
      </c>
    </row>
    <row r="48" spans="1:9">
      <c r="A48" t="s">
        <v>8</v>
      </c>
      <c r="B48">
        <v>52</v>
      </c>
      <c r="C48">
        <v>52</v>
      </c>
      <c r="D48">
        <v>52</v>
      </c>
      <c r="E48">
        <v>52</v>
      </c>
      <c r="F48">
        <v>52</v>
      </c>
      <c r="G48">
        <v>52</v>
      </c>
      <c r="H48">
        <v>52</v>
      </c>
      <c r="I48">
        <v>52</v>
      </c>
    </row>
    <row r="49" spans="1:9">
      <c r="A49" s="1" t="s">
        <v>2</v>
      </c>
      <c r="B49" s="6">
        <f t="shared" ref="B49:I49" si="15">SUM(B46*B47*B48)</f>
        <v>22880</v>
      </c>
      <c r="C49" s="6">
        <f t="shared" si="15"/>
        <v>24960</v>
      </c>
      <c r="D49" s="6">
        <f t="shared" si="15"/>
        <v>26520</v>
      </c>
      <c r="E49" s="6">
        <f t="shared" si="15"/>
        <v>28600</v>
      </c>
      <c r="F49" s="6">
        <f t="shared" si="15"/>
        <v>30680</v>
      </c>
      <c r="G49" s="6">
        <f t="shared" si="15"/>
        <v>32760</v>
      </c>
      <c r="H49" s="6">
        <f t="shared" si="15"/>
        <v>34840</v>
      </c>
      <c r="I49" s="6">
        <f t="shared" si="15"/>
        <v>36920</v>
      </c>
    </row>
    <row r="51" spans="1:9">
      <c r="A51" s="1" t="s">
        <v>3</v>
      </c>
    </row>
    <row r="52" spans="1:9">
      <c r="A52" t="s">
        <v>4</v>
      </c>
      <c r="B52" s="2">
        <f t="shared" ref="B52:I52" si="16">SUM(B49*0.0765)</f>
        <v>1750.32</v>
      </c>
      <c r="C52" s="2">
        <f t="shared" si="16"/>
        <v>1909.44</v>
      </c>
      <c r="D52" s="2">
        <f t="shared" si="16"/>
        <v>2028.78</v>
      </c>
      <c r="E52" s="2">
        <f t="shared" si="16"/>
        <v>2187.9</v>
      </c>
      <c r="F52" s="2">
        <f t="shared" si="16"/>
        <v>2347.02</v>
      </c>
      <c r="G52" s="2">
        <f t="shared" si="16"/>
        <v>2506.14</v>
      </c>
      <c r="H52" s="2">
        <f t="shared" si="16"/>
        <v>2665.2599999999998</v>
      </c>
      <c r="I52" s="2">
        <f t="shared" si="16"/>
        <v>2824.38</v>
      </c>
    </row>
    <row r="53" spans="1:9">
      <c r="A53" t="s">
        <v>5</v>
      </c>
      <c r="B53" s="2">
        <f t="shared" ref="B53:I53" si="17">SUM(B49*0.06)</f>
        <v>1372.8</v>
      </c>
      <c r="C53" s="2">
        <f t="shared" si="17"/>
        <v>1497.6</v>
      </c>
      <c r="D53" s="2">
        <f t="shared" si="17"/>
        <v>1591.2</v>
      </c>
      <c r="E53" s="2">
        <f t="shared" si="17"/>
        <v>1716</v>
      </c>
      <c r="F53" s="2">
        <f t="shared" si="17"/>
        <v>1840.8</v>
      </c>
      <c r="G53" s="2">
        <f t="shared" si="17"/>
        <v>1965.6</v>
      </c>
      <c r="H53" s="2">
        <f t="shared" si="17"/>
        <v>2090.4</v>
      </c>
      <c r="I53" s="2">
        <f t="shared" si="17"/>
        <v>2215.1999999999998</v>
      </c>
    </row>
    <row r="54" spans="1:9">
      <c r="A54" t="s">
        <v>6</v>
      </c>
      <c r="B54" s="2">
        <f t="shared" ref="B54:I54" si="18">SUM(B48*0.03175)</f>
        <v>1.651</v>
      </c>
      <c r="C54" s="2">
        <f t="shared" si="18"/>
        <v>1.651</v>
      </c>
      <c r="D54" s="2">
        <f t="shared" si="18"/>
        <v>1.651</v>
      </c>
      <c r="E54" s="2">
        <f t="shared" si="18"/>
        <v>1.651</v>
      </c>
      <c r="F54" s="2">
        <f t="shared" si="18"/>
        <v>1.651</v>
      </c>
      <c r="G54" s="2">
        <f t="shared" si="18"/>
        <v>1.651</v>
      </c>
      <c r="H54" s="2">
        <f t="shared" si="18"/>
        <v>1.651</v>
      </c>
      <c r="I54" s="2">
        <f t="shared" si="18"/>
        <v>1.651</v>
      </c>
    </row>
    <row r="55" spans="1:9">
      <c r="A55" s="1" t="s">
        <v>9</v>
      </c>
      <c r="B55" s="6">
        <f t="shared" ref="B55:I55" si="19">SUM(B52:B54)</f>
        <v>3124.7709999999997</v>
      </c>
      <c r="C55" s="6">
        <f t="shared" si="19"/>
        <v>3408.6909999999998</v>
      </c>
      <c r="D55" s="6">
        <f t="shared" si="19"/>
        <v>3621.6309999999999</v>
      </c>
      <c r="E55" s="6">
        <f t="shared" si="19"/>
        <v>3905.5509999999999</v>
      </c>
      <c r="F55" s="6">
        <f t="shared" si="19"/>
        <v>4189.4709999999995</v>
      </c>
      <c r="G55" s="6">
        <f t="shared" si="19"/>
        <v>4473.3909999999996</v>
      </c>
      <c r="H55" s="6">
        <f t="shared" si="19"/>
        <v>4757.3109999999997</v>
      </c>
      <c r="I55" s="6">
        <f t="shared" si="19"/>
        <v>5041.2309999999998</v>
      </c>
    </row>
    <row r="57" spans="1:9" ht="15.6">
      <c r="A57" s="3" t="s">
        <v>10</v>
      </c>
      <c r="B57" s="6">
        <f t="shared" ref="B57:I57" si="20">SUM(B49,B55)</f>
        <v>26004.771000000001</v>
      </c>
      <c r="C57" s="6">
        <f t="shared" si="20"/>
        <v>28368.690999999999</v>
      </c>
      <c r="D57" s="6">
        <f t="shared" si="20"/>
        <v>30141.631000000001</v>
      </c>
      <c r="E57" s="6">
        <f t="shared" si="20"/>
        <v>32505.550999999999</v>
      </c>
      <c r="F57" s="6">
        <f t="shared" si="20"/>
        <v>34869.470999999998</v>
      </c>
      <c r="G57" s="6">
        <f t="shared" si="20"/>
        <v>37233.391000000003</v>
      </c>
      <c r="H57" s="6">
        <f t="shared" si="20"/>
        <v>39597.311000000002</v>
      </c>
      <c r="I57" s="6">
        <f t="shared" si="20"/>
        <v>41961.231</v>
      </c>
    </row>
    <row r="59" spans="1:9">
      <c r="A59" s="1" t="s">
        <v>11</v>
      </c>
    </row>
    <row r="60" spans="1:9">
      <c r="A60" t="s">
        <v>14</v>
      </c>
      <c r="B60" s="2">
        <f t="shared" ref="B60:I60" si="21">SUM(B49*0.1)</f>
        <v>2288</v>
      </c>
      <c r="C60" s="2">
        <f t="shared" si="21"/>
        <v>2496</v>
      </c>
      <c r="D60" s="2">
        <f t="shared" si="21"/>
        <v>2652</v>
      </c>
      <c r="E60" s="2">
        <f t="shared" si="21"/>
        <v>2860</v>
      </c>
      <c r="F60" s="2">
        <f t="shared" si="21"/>
        <v>3068</v>
      </c>
      <c r="G60" s="2">
        <f t="shared" si="21"/>
        <v>3276</v>
      </c>
      <c r="H60" s="2">
        <f t="shared" si="21"/>
        <v>3484</v>
      </c>
      <c r="I60" s="2">
        <f t="shared" si="21"/>
        <v>3692</v>
      </c>
    </row>
    <row r="61" spans="1:9" ht="43.2">
      <c r="A61" s="4" t="s">
        <v>12</v>
      </c>
      <c r="B61" s="5">
        <v>12000</v>
      </c>
      <c r="C61" s="5">
        <v>12000</v>
      </c>
      <c r="D61" s="5">
        <v>12000</v>
      </c>
      <c r="E61" s="5">
        <v>12000</v>
      </c>
      <c r="F61" s="5">
        <v>12000</v>
      </c>
      <c r="G61" s="5">
        <v>12000</v>
      </c>
      <c r="H61" s="5">
        <v>12000</v>
      </c>
      <c r="I61" s="5">
        <v>12000</v>
      </c>
    </row>
    <row r="63" spans="1:9">
      <c r="A63" s="1" t="s">
        <v>13</v>
      </c>
      <c r="B63" s="6">
        <f t="shared" ref="B63:I63" si="22">SUM(B57, B60:B61)</f>
        <v>40292.771000000001</v>
      </c>
      <c r="C63" s="6">
        <f t="shared" si="22"/>
        <v>42864.690999999999</v>
      </c>
      <c r="D63" s="6">
        <f t="shared" si="22"/>
        <v>44793.631000000001</v>
      </c>
      <c r="E63" s="6">
        <f t="shared" si="22"/>
        <v>47365.550999999999</v>
      </c>
      <c r="F63" s="6">
        <f t="shared" si="22"/>
        <v>49937.470999999998</v>
      </c>
      <c r="G63" s="6">
        <f t="shared" si="22"/>
        <v>52509.391000000003</v>
      </c>
      <c r="H63" s="6">
        <f t="shared" si="22"/>
        <v>55081.311000000002</v>
      </c>
      <c r="I63" s="6">
        <f t="shared" si="22"/>
        <v>57653.231</v>
      </c>
    </row>
    <row r="64" spans="1:9" s="7" customFormat="1"/>
    <row r="66" spans="1:9">
      <c r="A66" t="s">
        <v>35</v>
      </c>
      <c r="B66" t="s">
        <v>16</v>
      </c>
      <c r="C66" t="s">
        <v>17</v>
      </c>
      <c r="D66" t="s">
        <v>18</v>
      </c>
      <c r="E66">
        <v>2021</v>
      </c>
      <c r="F66">
        <v>2022</v>
      </c>
      <c r="G66">
        <v>2023</v>
      </c>
      <c r="H66">
        <v>2024</v>
      </c>
      <c r="I66">
        <v>2025</v>
      </c>
    </row>
    <row r="67" spans="1:9">
      <c r="A67" t="s">
        <v>29</v>
      </c>
      <c r="B67" s="2">
        <v>20</v>
      </c>
      <c r="C67" s="2">
        <v>20.75</v>
      </c>
      <c r="D67" s="2">
        <v>21.75</v>
      </c>
      <c r="E67" s="2">
        <v>22.75</v>
      </c>
      <c r="F67" s="2">
        <v>23.75</v>
      </c>
      <c r="G67" s="2">
        <v>24.75</v>
      </c>
      <c r="H67" s="2">
        <v>25.75</v>
      </c>
      <c r="I67" s="2">
        <v>26.75</v>
      </c>
    </row>
    <row r="68" spans="1:9">
      <c r="A68" t="s">
        <v>7</v>
      </c>
      <c r="B68">
        <v>40</v>
      </c>
      <c r="C68">
        <v>40</v>
      </c>
      <c r="D68">
        <v>40</v>
      </c>
      <c r="E68">
        <v>40</v>
      </c>
      <c r="F68">
        <v>40</v>
      </c>
      <c r="G68">
        <v>40</v>
      </c>
      <c r="H68">
        <v>40</v>
      </c>
      <c r="I68">
        <v>40</v>
      </c>
    </row>
    <row r="69" spans="1:9">
      <c r="A69" t="s">
        <v>8</v>
      </c>
      <c r="B69">
        <v>52</v>
      </c>
      <c r="C69">
        <v>52</v>
      </c>
      <c r="D69">
        <v>52</v>
      </c>
      <c r="E69">
        <v>52</v>
      </c>
      <c r="F69">
        <v>52</v>
      </c>
      <c r="G69">
        <v>52</v>
      </c>
      <c r="H69">
        <v>52</v>
      </c>
      <c r="I69">
        <v>52</v>
      </c>
    </row>
    <row r="70" spans="1:9">
      <c r="A70" s="1" t="s">
        <v>2</v>
      </c>
      <c r="B70" s="6">
        <f t="shared" ref="B70:I70" si="23">SUM(B67*B68*B69)</f>
        <v>41600</v>
      </c>
      <c r="C70" s="6">
        <f t="shared" si="23"/>
        <v>43160</v>
      </c>
      <c r="D70" s="6">
        <f t="shared" si="23"/>
        <v>45240</v>
      </c>
      <c r="E70" s="6">
        <f t="shared" si="23"/>
        <v>47320</v>
      </c>
      <c r="F70" s="6">
        <f t="shared" si="23"/>
        <v>49400</v>
      </c>
      <c r="G70" s="6">
        <f t="shared" si="23"/>
        <v>51480</v>
      </c>
      <c r="H70" s="6">
        <f t="shared" si="23"/>
        <v>53560</v>
      </c>
      <c r="I70" s="6">
        <f t="shared" si="23"/>
        <v>55640</v>
      </c>
    </row>
    <row r="72" spans="1:9">
      <c r="A72" s="1" t="s">
        <v>3</v>
      </c>
    </row>
    <row r="73" spans="1:9">
      <c r="A73" t="s">
        <v>4</v>
      </c>
      <c r="B73" s="2">
        <f t="shared" ref="B73:I73" si="24">SUM(B70*0.0765)</f>
        <v>3182.4</v>
      </c>
      <c r="C73" s="2">
        <f t="shared" si="24"/>
        <v>3301.74</v>
      </c>
      <c r="D73" s="2">
        <f t="shared" si="24"/>
        <v>3460.86</v>
      </c>
      <c r="E73" s="2">
        <f t="shared" si="24"/>
        <v>3619.98</v>
      </c>
      <c r="F73" s="2">
        <f t="shared" si="24"/>
        <v>3779.1</v>
      </c>
      <c r="G73" s="2">
        <f t="shared" si="24"/>
        <v>3938.22</v>
      </c>
      <c r="H73" s="2">
        <f t="shared" si="24"/>
        <v>4097.34</v>
      </c>
      <c r="I73" s="2">
        <f t="shared" si="24"/>
        <v>4256.46</v>
      </c>
    </row>
    <row r="74" spans="1:9">
      <c r="A74" t="s">
        <v>5</v>
      </c>
      <c r="B74" s="2">
        <f t="shared" ref="B74:I74" si="25">SUM(B70*0.06)</f>
        <v>2496</v>
      </c>
      <c r="C74" s="2">
        <f t="shared" si="25"/>
        <v>2589.6</v>
      </c>
      <c r="D74" s="2">
        <f t="shared" si="25"/>
        <v>2714.4</v>
      </c>
      <c r="E74" s="2">
        <f t="shared" si="25"/>
        <v>2839.2</v>
      </c>
      <c r="F74" s="2">
        <f t="shared" si="25"/>
        <v>2964</v>
      </c>
      <c r="G74" s="2">
        <f t="shared" si="25"/>
        <v>3088.7999999999997</v>
      </c>
      <c r="H74" s="2">
        <f t="shared" si="25"/>
        <v>3213.6</v>
      </c>
      <c r="I74" s="2">
        <f t="shared" si="25"/>
        <v>3338.4</v>
      </c>
    </row>
    <row r="75" spans="1:9">
      <c r="A75" t="s">
        <v>6</v>
      </c>
      <c r="B75" s="2">
        <f t="shared" ref="B75:I75" si="26">SUM(B69*0.03175)</f>
        <v>1.651</v>
      </c>
      <c r="C75" s="2">
        <f t="shared" si="26"/>
        <v>1.651</v>
      </c>
      <c r="D75" s="2">
        <f t="shared" si="26"/>
        <v>1.651</v>
      </c>
      <c r="E75" s="2">
        <f t="shared" si="26"/>
        <v>1.651</v>
      </c>
      <c r="F75" s="2">
        <f t="shared" si="26"/>
        <v>1.651</v>
      </c>
      <c r="G75" s="2">
        <f t="shared" si="26"/>
        <v>1.651</v>
      </c>
      <c r="H75" s="2">
        <f t="shared" si="26"/>
        <v>1.651</v>
      </c>
      <c r="I75" s="2">
        <f t="shared" si="26"/>
        <v>1.651</v>
      </c>
    </row>
    <row r="76" spans="1:9">
      <c r="A76" s="1" t="s">
        <v>9</v>
      </c>
      <c r="B76" s="6">
        <f t="shared" ref="B76:I76" si="27">SUM(B73:B75)</f>
        <v>5680.0509999999995</v>
      </c>
      <c r="C76" s="6">
        <f t="shared" si="27"/>
        <v>5892.991</v>
      </c>
      <c r="D76" s="6">
        <f t="shared" si="27"/>
        <v>6176.9110000000001</v>
      </c>
      <c r="E76" s="6">
        <f t="shared" si="27"/>
        <v>6460.8310000000001</v>
      </c>
      <c r="F76" s="6">
        <f t="shared" si="27"/>
        <v>6744.7510000000002</v>
      </c>
      <c r="G76" s="6">
        <f t="shared" si="27"/>
        <v>7028.6709999999994</v>
      </c>
      <c r="H76" s="6">
        <f t="shared" si="27"/>
        <v>7312.5910000000003</v>
      </c>
      <c r="I76" s="6">
        <f t="shared" si="27"/>
        <v>7596.5110000000004</v>
      </c>
    </row>
    <row r="78" spans="1:9" ht="15.6">
      <c r="A78" s="3" t="s">
        <v>10</v>
      </c>
      <c r="B78" s="6">
        <f t="shared" ref="B78:I78" si="28">SUM(B70,B76)</f>
        <v>47280.050999999999</v>
      </c>
      <c r="C78" s="6">
        <f t="shared" si="28"/>
        <v>49052.991000000002</v>
      </c>
      <c r="D78" s="6">
        <f t="shared" si="28"/>
        <v>51416.911</v>
      </c>
      <c r="E78" s="6">
        <f t="shared" si="28"/>
        <v>53780.830999999998</v>
      </c>
      <c r="F78" s="6">
        <f t="shared" si="28"/>
        <v>56144.751000000004</v>
      </c>
      <c r="G78" s="6">
        <f t="shared" si="28"/>
        <v>58508.671000000002</v>
      </c>
      <c r="H78" s="6">
        <f t="shared" si="28"/>
        <v>60872.591</v>
      </c>
      <c r="I78" s="6">
        <f t="shared" si="28"/>
        <v>63236.510999999999</v>
      </c>
    </row>
    <row r="81" spans="1:9">
      <c r="A81" s="1" t="s">
        <v>11</v>
      </c>
    </row>
    <row r="82" spans="1:9">
      <c r="A82" t="s">
        <v>14</v>
      </c>
      <c r="B82" s="2">
        <f t="shared" ref="B82:I82" si="29">SUM(B70*0.1)</f>
        <v>4160</v>
      </c>
      <c r="C82" s="2">
        <f t="shared" si="29"/>
        <v>4316</v>
      </c>
      <c r="D82" s="2">
        <f t="shared" si="29"/>
        <v>4524</v>
      </c>
      <c r="E82" s="2">
        <f t="shared" si="29"/>
        <v>4732</v>
      </c>
      <c r="F82" s="2">
        <f t="shared" si="29"/>
        <v>4940</v>
      </c>
      <c r="G82" s="2">
        <f t="shared" si="29"/>
        <v>5148</v>
      </c>
      <c r="H82" s="2">
        <f t="shared" si="29"/>
        <v>5356</v>
      </c>
      <c r="I82" s="2">
        <f t="shared" si="29"/>
        <v>5564</v>
      </c>
    </row>
    <row r="83" spans="1:9" ht="43.2">
      <c r="A83" s="4" t="s">
        <v>12</v>
      </c>
      <c r="B83" s="5">
        <v>12000</v>
      </c>
      <c r="C83" s="5">
        <v>12000</v>
      </c>
      <c r="D83" s="5">
        <v>12000</v>
      </c>
      <c r="E83" s="5">
        <v>12000</v>
      </c>
      <c r="F83" s="5">
        <v>12000</v>
      </c>
      <c r="G83" s="5">
        <v>12000</v>
      </c>
      <c r="H83" s="5">
        <v>12000</v>
      </c>
      <c r="I83" s="5">
        <v>12000</v>
      </c>
    </row>
    <row r="85" spans="1:9">
      <c r="A85" s="1" t="s">
        <v>13</v>
      </c>
      <c r="B85" s="6">
        <f t="shared" ref="B85:I85" si="30">SUM(B78, B82:B83)</f>
        <v>63440.050999999999</v>
      </c>
      <c r="C85" s="6">
        <f t="shared" si="30"/>
        <v>65368.991000000002</v>
      </c>
      <c r="D85" s="6">
        <f t="shared" si="30"/>
        <v>67940.910999999993</v>
      </c>
      <c r="E85" s="6">
        <f t="shared" si="30"/>
        <v>70512.831000000006</v>
      </c>
      <c r="F85" s="6">
        <f t="shared" si="30"/>
        <v>73084.751000000004</v>
      </c>
      <c r="G85" s="6">
        <f t="shared" si="30"/>
        <v>75656.671000000002</v>
      </c>
      <c r="H85" s="6">
        <f t="shared" si="30"/>
        <v>78228.591</v>
      </c>
      <c r="I85" s="6">
        <f t="shared" si="30"/>
        <v>80800.510999999999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85"/>
  <sheetViews>
    <sheetView topLeftCell="A61" workbookViewId="0">
      <selection activeCell="J83" sqref="J83"/>
    </sheetView>
  </sheetViews>
  <sheetFormatPr defaultRowHeight="14.4"/>
  <cols>
    <col min="1" max="1" width="32.33203125" customWidth="1"/>
    <col min="2" max="8" width="10.77734375" customWidth="1"/>
    <col min="9" max="9" width="11.88671875" customWidth="1"/>
    <col min="10" max="13" width="10.77734375" customWidth="1"/>
  </cols>
  <sheetData>
    <row r="1" spans="1:13">
      <c r="A1" t="s">
        <v>39</v>
      </c>
    </row>
    <row r="3" spans="1:13">
      <c r="A3" t="s">
        <v>27</v>
      </c>
      <c r="B3" t="s">
        <v>16</v>
      </c>
      <c r="C3" t="s">
        <v>17</v>
      </c>
      <c r="D3" t="s">
        <v>18</v>
      </c>
      <c r="E3">
        <v>2021</v>
      </c>
      <c r="F3">
        <v>2022</v>
      </c>
      <c r="G3">
        <v>2023</v>
      </c>
      <c r="H3">
        <v>2024</v>
      </c>
      <c r="I3">
        <v>2025</v>
      </c>
    </row>
    <row r="4" spans="1:13">
      <c r="A4" t="s">
        <v>1</v>
      </c>
      <c r="B4" s="2">
        <v>8.25</v>
      </c>
      <c r="C4" s="2">
        <v>9.25</v>
      </c>
      <c r="D4" s="2">
        <v>10</v>
      </c>
      <c r="E4" s="2">
        <v>11</v>
      </c>
      <c r="F4" s="2">
        <v>12</v>
      </c>
      <c r="G4" s="2">
        <v>13</v>
      </c>
      <c r="H4" s="2">
        <v>14</v>
      </c>
      <c r="I4" s="2">
        <v>15</v>
      </c>
    </row>
    <row r="5" spans="1:13">
      <c r="A5" t="s">
        <v>7</v>
      </c>
      <c r="B5">
        <v>20</v>
      </c>
      <c r="C5">
        <v>20</v>
      </c>
      <c r="D5">
        <v>20</v>
      </c>
      <c r="E5">
        <v>20</v>
      </c>
      <c r="F5">
        <v>20</v>
      </c>
      <c r="G5">
        <v>20</v>
      </c>
      <c r="H5">
        <v>20</v>
      </c>
      <c r="I5">
        <v>20</v>
      </c>
    </row>
    <row r="6" spans="1:13">
      <c r="A6" t="s">
        <v>8</v>
      </c>
      <c r="B6">
        <v>52</v>
      </c>
      <c r="C6">
        <v>52</v>
      </c>
      <c r="D6">
        <v>52</v>
      </c>
      <c r="E6">
        <v>52</v>
      </c>
      <c r="F6">
        <v>52</v>
      </c>
      <c r="G6">
        <v>52</v>
      </c>
      <c r="H6">
        <v>52</v>
      </c>
      <c r="I6">
        <v>52</v>
      </c>
    </row>
    <row r="7" spans="1:13">
      <c r="A7" s="1" t="s">
        <v>2</v>
      </c>
      <c r="B7" s="6">
        <f>SUM(B4*B5*B6)</f>
        <v>8580</v>
      </c>
      <c r="C7" s="6">
        <f t="shared" ref="C7:I7" si="0">SUM(C4*C5*C6)</f>
        <v>9620</v>
      </c>
      <c r="D7" s="6">
        <f t="shared" si="0"/>
        <v>10400</v>
      </c>
      <c r="E7" s="6">
        <f t="shared" si="0"/>
        <v>11440</v>
      </c>
      <c r="F7" s="6">
        <f t="shared" si="0"/>
        <v>12480</v>
      </c>
      <c r="G7" s="6">
        <f t="shared" si="0"/>
        <v>13520</v>
      </c>
      <c r="H7" s="6">
        <f t="shared" si="0"/>
        <v>14560</v>
      </c>
      <c r="I7" s="6">
        <f t="shared" si="0"/>
        <v>15600</v>
      </c>
      <c r="K7" s="1"/>
      <c r="M7" s="1"/>
    </row>
    <row r="9" spans="1:13">
      <c r="A9" s="1" t="s">
        <v>3</v>
      </c>
    </row>
    <row r="10" spans="1:13">
      <c r="A10" t="s">
        <v>4</v>
      </c>
      <c r="B10" s="2">
        <f>SUM(B7*0.0765)</f>
        <v>656.37</v>
      </c>
      <c r="C10" s="2">
        <f t="shared" ref="C10:I10" si="1">SUM(C7*0.0765)</f>
        <v>735.93</v>
      </c>
      <c r="D10" s="2">
        <f t="shared" si="1"/>
        <v>795.6</v>
      </c>
      <c r="E10" s="2">
        <f t="shared" si="1"/>
        <v>875.16</v>
      </c>
      <c r="F10" s="2">
        <f t="shared" si="1"/>
        <v>954.72</v>
      </c>
      <c r="G10" s="2">
        <f t="shared" si="1"/>
        <v>1034.28</v>
      </c>
      <c r="H10" s="2">
        <f t="shared" si="1"/>
        <v>1113.8399999999999</v>
      </c>
      <c r="I10" s="2">
        <f t="shared" si="1"/>
        <v>1193.4000000000001</v>
      </c>
    </row>
    <row r="11" spans="1:13">
      <c r="A11" t="s">
        <v>5</v>
      </c>
      <c r="B11" s="2">
        <f>SUM(B7*0.06)</f>
        <v>514.79999999999995</v>
      </c>
      <c r="C11" s="2">
        <f t="shared" ref="C11:I11" si="2">SUM(C7*0.06)</f>
        <v>577.19999999999993</v>
      </c>
      <c r="D11" s="2">
        <f t="shared" si="2"/>
        <v>624</v>
      </c>
      <c r="E11" s="2">
        <f t="shared" si="2"/>
        <v>686.4</v>
      </c>
      <c r="F11" s="2">
        <f t="shared" si="2"/>
        <v>748.8</v>
      </c>
      <c r="G11" s="2">
        <f t="shared" si="2"/>
        <v>811.19999999999993</v>
      </c>
      <c r="H11" s="2">
        <f t="shared" si="2"/>
        <v>873.6</v>
      </c>
      <c r="I11" s="2">
        <f t="shared" si="2"/>
        <v>936</v>
      </c>
    </row>
    <row r="12" spans="1:13">
      <c r="A12" t="s">
        <v>6</v>
      </c>
      <c r="B12" s="2">
        <f>SUM(B6*0.03175)</f>
        <v>1.651</v>
      </c>
      <c r="C12" s="2">
        <f t="shared" ref="C12:I12" si="3">SUM(C6*0.03175)</f>
        <v>1.651</v>
      </c>
      <c r="D12" s="2">
        <f t="shared" si="3"/>
        <v>1.651</v>
      </c>
      <c r="E12" s="2">
        <f t="shared" si="3"/>
        <v>1.651</v>
      </c>
      <c r="F12" s="2">
        <f t="shared" si="3"/>
        <v>1.651</v>
      </c>
      <c r="G12" s="2">
        <f t="shared" si="3"/>
        <v>1.651</v>
      </c>
      <c r="H12" s="2">
        <f t="shared" si="3"/>
        <v>1.651</v>
      </c>
      <c r="I12" s="2">
        <f t="shared" si="3"/>
        <v>1.651</v>
      </c>
    </row>
    <row r="13" spans="1:13" s="1" customFormat="1">
      <c r="A13" s="1" t="s">
        <v>9</v>
      </c>
      <c r="B13" s="6">
        <f>SUM(B10:B12)</f>
        <v>1172.8210000000001</v>
      </c>
      <c r="C13" s="6">
        <f t="shared" ref="C13:I13" si="4">SUM(C10:C12)</f>
        <v>1314.7809999999999</v>
      </c>
      <c r="D13" s="6">
        <f t="shared" si="4"/>
        <v>1421.251</v>
      </c>
      <c r="E13" s="6">
        <f t="shared" si="4"/>
        <v>1563.211</v>
      </c>
      <c r="F13" s="6">
        <f t="shared" si="4"/>
        <v>1705.171</v>
      </c>
      <c r="G13" s="6">
        <f t="shared" si="4"/>
        <v>1847.1310000000001</v>
      </c>
      <c r="H13" s="6">
        <f t="shared" si="4"/>
        <v>1989.0910000000001</v>
      </c>
      <c r="I13" s="6">
        <f t="shared" si="4"/>
        <v>2131.0509999999999</v>
      </c>
    </row>
    <row r="15" spans="1:13" ht="15.6">
      <c r="A15" s="3" t="s">
        <v>10</v>
      </c>
      <c r="B15" s="6">
        <f>SUM(B7,B13)</f>
        <v>9752.8209999999999</v>
      </c>
      <c r="C15" s="6">
        <f t="shared" ref="C15:I15" si="5">SUM(C7,C13)</f>
        <v>10934.780999999999</v>
      </c>
      <c r="D15" s="6">
        <f t="shared" si="5"/>
        <v>11821.251</v>
      </c>
      <c r="E15" s="6">
        <f t="shared" si="5"/>
        <v>13003.210999999999</v>
      </c>
      <c r="F15" s="6">
        <f t="shared" si="5"/>
        <v>14185.171</v>
      </c>
      <c r="G15" s="6">
        <f t="shared" si="5"/>
        <v>15367.130999999999</v>
      </c>
      <c r="H15" s="6">
        <f t="shared" si="5"/>
        <v>16549.091</v>
      </c>
      <c r="I15" s="6">
        <f t="shared" si="5"/>
        <v>17731.050999999999</v>
      </c>
      <c r="K15" s="1"/>
      <c r="M15" s="1"/>
    </row>
    <row r="17" spans="1:13">
      <c r="A17" s="1" t="s">
        <v>11</v>
      </c>
    </row>
    <row r="18" spans="1:13">
      <c r="A18" t="s">
        <v>14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</row>
    <row r="19" spans="1:13" ht="43.2">
      <c r="A19" s="4" t="s">
        <v>12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1" spans="1:13">
      <c r="A21" s="1" t="s">
        <v>13</v>
      </c>
      <c r="B21" s="6">
        <f t="shared" ref="B21:I21" si="6">SUM(B15, B18:B19)</f>
        <v>9752.8209999999999</v>
      </c>
      <c r="C21" s="6">
        <f t="shared" si="6"/>
        <v>10934.780999999999</v>
      </c>
      <c r="D21" s="6">
        <f t="shared" si="6"/>
        <v>11821.251</v>
      </c>
      <c r="E21" s="6">
        <f t="shared" si="6"/>
        <v>13003.210999999999</v>
      </c>
      <c r="F21" s="6">
        <f t="shared" si="6"/>
        <v>14185.171</v>
      </c>
      <c r="G21" s="6">
        <f t="shared" si="6"/>
        <v>15367.130999999999</v>
      </c>
      <c r="H21" s="6">
        <f t="shared" si="6"/>
        <v>16549.091</v>
      </c>
      <c r="I21" s="6">
        <f t="shared" si="6"/>
        <v>17731.050999999999</v>
      </c>
      <c r="K21" s="1"/>
      <c r="M21" s="1"/>
    </row>
    <row r="22" spans="1:13" s="7" customFormat="1"/>
    <row r="24" spans="1:13">
      <c r="A24" t="s">
        <v>28</v>
      </c>
      <c r="B24" t="s">
        <v>16</v>
      </c>
      <c r="C24" t="s">
        <v>17</v>
      </c>
      <c r="D24" t="s">
        <v>18</v>
      </c>
      <c r="E24">
        <v>2021</v>
      </c>
      <c r="F24">
        <v>2022</v>
      </c>
      <c r="G24">
        <v>2023</v>
      </c>
      <c r="H24">
        <v>2024</v>
      </c>
      <c r="I24">
        <v>2025</v>
      </c>
    </row>
    <row r="25" spans="1:13">
      <c r="A25" t="s">
        <v>1</v>
      </c>
      <c r="B25" s="2">
        <v>8.25</v>
      </c>
      <c r="C25" s="2">
        <v>9.25</v>
      </c>
      <c r="D25" s="2">
        <v>10</v>
      </c>
      <c r="E25" s="2">
        <v>11</v>
      </c>
      <c r="F25" s="2">
        <v>12</v>
      </c>
      <c r="G25" s="2">
        <v>13</v>
      </c>
      <c r="H25" s="2">
        <v>14</v>
      </c>
      <c r="I25" s="2">
        <v>15</v>
      </c>
    </row>
    <row r="26" spans="1:13">
      <c r="A26" t="s">
        <v>7</v>
      </c>
      <c r="B26">
        <v>40</v>
      </c>
      <c r="C26">
        <v>40</v>
      </c>
      <c r="D26">
        <v>40</v>
      </c>
      <c r="E26">
        <v>40</v>
      </c>
      <c r="F26">
        <v>40</v>
      </c>
      <c r="G26">
        <v>40</v>
      </c>
      <c r="H26">
        <v>40</v>
      </c>
      <c r="I26">
        <v>40</v>
      </c>
    </row>
    <row r="27" spans="1:13">
      <c r="A27" t="s">
        <v>8</v>
      </c>
      <c r="B27">
        <v>52</v>
      </c>
      <c r="C27">
        <v>52</v>
      </c>
      <c r="D27">
        <v>52</v>
      </c>
      <c r="E27">
        <v>52</v>
      </c>
      <c r="F27">
        <v>52</v>
      </c>
      <c r="G27">
        <v>52</v>
      </c>
      <c r="H27">
        <v>52</v>
      </c>
      <c r="I27">
        <v>52</v>
      </c>
    </row>
    <row r="28" spans="1:13">
      <c r="A28" s="1" t="s">
        <v>2</v>
      </c>
      <c r="B28" s="6">
        <f>SUM(B25*B26*B27)</f>
        <v>17160</v>
      </c>
      <c r="C28" s="6">
        <f t="shared" ref="C28:I28" si="7">SUM(C25*C26*C27)</f>
        <v>19240</v>
      </c>
      <c r="D28" s="6">
        <f t="shared" si="7"/>
        <v>20800</v>
      </c>
      <c r="E28" s="6">
        <f t="shared" si="7"/>
        <v>22880</v>
      </c>
      <c r="F28" s="6">
        <f t="shared" si="7"/>
        <v>24960</v>
      </c>
      <c r="G28" s="6">
        <f t="shared" si="7"/>
        <v>27040</v>
      </c>
      <c r="H28" s="6">
        <f t="shared" si="7"/>
        <v>29120</v>
      </c>
      <c r="I28" s="6">
        <f t="shared" si="7"/>
        <v>31200</v>
      </c>
    </row>
    <row r="30" spans="1:13">
      <c r="A30" s="1" t="s">
        <v>3</v>
      </c>
    </row>
    <row r="31" spans="1:13">
      <c r="A31" t="s">
        <v>4</v>
      </c>
      <c r="B31" s="2">
        <f>SUM(B28*0.0765)</f>
        <v>1312.74</v>
      </c>
      <c r="C31" s="2">
        <f t="shared" ref="C31:I31" si="8">SUM(C28*0.0765)</f>
        <v>1471.86</v>
      </c>
      <c r="D31" s="2">
        <f t="shared" si="8"/>
        <v>1591.2</v>
      </c>
      <c r="E31" s="2">
        <f t="shared" si="8"/>
        <v>1750.32</v>
      </c>
      <c r="F31" s="2">
        <f t="shared" si="8"/>
        <v>1909.44</v>
      </c>
      <c r="G31" s="2">
        <f t="shared" si="8"/>
        <v>2068.56</v>
      </c>
      <c r="H31" s="2">
        <f t="shared" si="8"/>
        <v>2227.6799999999998</v>
      </c>
      <c r="I31" s="2">
        <f t="shared" si="8"/>
        <v>2386.8000000000002</v>
      </c>
    </row>
    <row r="32" spans="1:13">
      <c r="A32" t="s">
        <v>5</v>
      </c>
      <c r="B32" s="2">
        <f>SUM(B28*0.06)</f>
        <v>1029.5999999999999</v>
      </c>
      <c r="C32" s="2">
        <f t="shared" ref="C32:I32" si="9">SUM(C28*0.06)</f>
        <v>1154.3999999999999</v>
      </c>
      <c r="D32" s="2">
        <f t="shared" si="9"/>
        <v>1248</v>
      </c>
      <c r="E32" s="2">
        <f t="shared" si="9"/>
        <v>1372.8</v>
      </c>
      <c r="F32" s="2">
        <f t="shared" si="9"/>
        <v>1497.6</v>
      </c>
      <c r="G32" s="2">
        <f t="shared" si="9"/>
        <v>1622.3999999999999</v>
      </c>
      <c r="H32" s="2">
        <f t="shared" si="9"/>
        <v>1747.2</v>
      </c>
      <c r="I32" s="2">
        <f t="shared" si="9"/>
        <v>1872</v>
      </c>
    </row>
    <row r="33" spans="1:9">
      <c r="A33" t="s">
        <v>6</v>
      </c>
      <c r="B33" s="2">
        <f>SUM(B27*0.03175)</f>
        <v>1.651</v>
      </c>
      <c r="C33" s="2">
        <f t="shared" ref="C33:I33" si="10">SUM(C27*0.03175)</f>
        <v>1.651</v>
      </c>
      <c r="D33" s="2">
        <f t="shared" si="10"/>
        <v>1.651</v>
      </c>
      <c r="E33" s="2">
        <f t="shared" si="10"/>
        <v>1.651</v>
      </c>
      <c r="F33" s="2">
        <f t="shared" si="10"/>
        <v>1.651</v>
      </c>
      <c r="G33" s="2">
        <f t="shared" si="10"/>
        <v>1.651</v>
      </c>
      <c r="H33" s="2">
        <f t="shared" si="10"/>
        <v>1.651</v>
      </c>
      <c r="I33" s="2">
        <f t="shared" si="10"/>
        <v>1.651</v>
      </c>
    </row>
    <row r="34" spans="1:9">
      <c r="A34" s="1" t="s">
        <v>9</v>
      </c>
      <c r="B34" s="6">
        <f>SUM(B31:B33)</f>
        <v>2343.991</v>
      </c>
      <c r="C34" s="6">
        <f t="shared" ref="C34:I34" si="11">SUM(C31:C33)</f>
        <v>2627.9109999999996</v>
      </c>
      <c r="D34" s="6">
        <f t="shared" si="11"/>
        <v>2840.8509999999997</v>
      </c>
      <c r="E34" s="6">
        <f t="shared" si="11"/>
        <v>3124.7709999999997</v>
      </c>
      <c r="F34" s="6">
        <f t="shared" si="11"/>
        <v>3408.6909999999998</v>
      </c>
      <c r="G34" s="6">
        <f t="shared" si="11"/>
        <v>3692.6109999999999</v>
      </c>
      <c r="H34" s="6">
        <f t="shared" si="11"/>
        <v>3976.5309999999999</v>
      </c>
      <c r="I34" s="6">
        <f t="shared" si="11"/>
        <v>4260.451</v>
      </c>
    </row>
    <row r="36" spans="1:9" ht="15.6">
      <c r="A36" s="3" t="s">
        <v>10</v>
      </c>
      <c r="B36" s="6">
        <f>SUM(B28,B34)</f>
        <v>19503.991000000002</v>
      </c>
      <c r="C36" s="6">
        <f t="shared" ref="C36:I36" si="12">SUM(C28,C34)</f>
        <v>21867.911</v>
      </c>
      <c r="D36" s="6">
        <f t="shared" si="12"/>
        <v>23640.850999999999</v>
      </c>
      <c r="E36" s="6">
        <f t="shared" si="12"/>
        <v>26004.771000000001</v>
      </c>
      <c r="F36" s="6">
        <f t="shared" si="12"/>
        <v>28368.690999999999</v>
      </c>
      <c r="G36" s="6">
        <f t="shared" si="12"/>
        <v>30732.611000000001</v>
      </c>
      <c r="H36" s="6">
        <f t="shared" si="12"/>
        <v>33096.531000000003</v>
      </c>
      <c r="I36" s="6">
        <f t="shared" si="12"/>
        <v>35460.451000000001</v>
      </c>
    </row>
    <row r="38" spans="1:9">
      <c r="A38" s="1" t="s">
        <v>11</v>
      </c>
    </row>
    <row r="39" spans="1:9">
      <c r="A39" t="s">
        <v>14</v>
      </c>
      <c r="B39" s="2">
        <f>SUM(B28*0.1)</f>
        <v>1716</v>
      </c>
      <c r="C39" s="2">
        <f t="shared" ref="C39:I39" si="13">SUM(C28*0.1)</f>
        <v>1924</v>
      </c>
      <c r="D39" s="2">
        <f t="shared" si="13"/>
        <v>2080</v>
      </c>
      <c r="E39" s="2">
        <f t="shared" si="13"/>
        <v>2288</v>
      </c>
      <c r="F39" s="2">
        <f t="shared" si="13"/>
        <v>2496</v>
      </c>
      <c r="G39" s="2">
        <f t="shared" si="13"/>
        <v>2704</v>
      </c>
      <c r="H39" s="2">
        <f t="shared" si="13"/>
        <v>2912</v>
      </c>
      <c r="I39" s="2">
        <f t="shared" si="13"/>
        <v>3120</v>
      </c>
    </row>
    <row r="40" spans="1:9" ht="43.2">
      <c r="A40" s="4" t="s">
        <v>12</v>
      </c>
      <c r="B40" s="5">
        <v>12000</v>
      </c>
      <c r="C40" s="5">
        <v>12000</v>
      </c>
      <c r="D40" s="5">
        <v>12000</v>
      </c>
      <c r="E40" s="5">
        <v>12000</v>
      </c>
      <c r="F40" s="5">
        <v>12000</v>
      </c>
      <c r="G40" s="5">
        <v>12000</v>
      </c>
      <c r="H40" s="5">
        <v>12000</v>
      </c>
      <c r="I40" s="5">
        <v>12000</v>
      </c>
    </row>
    <row r="42" spans="1:9">
      <c r="A42" s="1" t="s">
        <v>13</v>
      </c>
      <c r="B42" s="6">
        <f t="shared" ref="B42:I42" si="14">SUM(B36, B39:B40)</f>
        <v>33219.991000000002</v>
      </c>
      <c r="C42" s="6">
        <f t="shared" si="14"/>
        <v>35791.911</v>
      </c>
      <c r="D42" s="6">
        <f t="shared" si="14"/>
        <v>37720.850999999995</v>
      </c>
      <c r="E42" s="6">
        <f t="shared" si="14"/>
        <v>40292.771000000001</v>
      </c>
      <c r="F42" s="6">
        <f t="shared" si="14"/>
        <v>42864.690999999999</v>
      </c>
      <c r="G42" s="6">
        <f t="shared" si="14"/>
        <v>45436.611000000004</v>
      </c>
      <c r="H42" s="6">
        <f t="shared" si="14"/>
        <v>48008.531000000003</v>
      </c>
      <c r="I42" s="6">
        <f t="shared" si="14"/>
        <v>50580.451000000001</v>
      </c>
    </row>
    <row r="43" spans="1:9" s="7" customFormat="1"/>
    <row r="45" spans="1:9" s="4" customFormat="1" ht="28.8">
      <c r="A45" s="4" t="s">
        <v>36</v>
      </c>
      <c r="B45" s="4" t="s">
        <v>16</v>
      </c>
      <c r="C45" s="4" t="s">
        <v>20</v>
      </c>
      <c r="D45" s="4" t="s">
        <v>21</v>
      </c>
      <c r="E45" s="4" t="s">
        <v>22</v>
      </c>
      <c r="F45" s="4" t="s">
        <v>23</v>
      </c>
      <c r="G45" s="4" t="s">
        <v>24</v>
      </c>
      <c r="H45" s="4" t="s">
        <v>25</v>
      </c>
      <c r="I45" s="4" t="s">
        <v>26</v>
      </c>
    </row>
    <row r="46" spans="1:9">
      <c r="A46" t="s">
        <v>29</v>
      </c>
      <c r="B46" s="2">
        <v>11</v>
      </c>
      <c r="C46" s="2">
        <f>SUM(B46, (B46*0.12))</f>
        <v>12.32</v>
      </c>
      <c r="D46" s="2">
        <f>SUM(C46, (C46*0.075))</f>
        <v>13.244</v>
      </c>
      <c r="E46" s="2">
        <f>SUM(D46, (D46*0.0909))</f>
        <v>14.4478796</v>
      </c>
      <c r="F46" s="2">
        <f>SUM(E46, (E46*0.0833))</f>
        <v>15.65138797068</v>
      </c>
      <c r="G46" s="2">
        <f>SUM(F46, (F46*0.0769))</f>
        <v>16.854979705625293</v>
      </c>
      <c r="H46" s="2">
        <f>SUM(G46, (G46*0.0714))</f>
        <v>18.058425256606938</v>
      </c>
      <c r="I46" s="2">
        <f>SUM(H46, (H46*0.0666))</f>
        <v>19.261116378696961</v>
      </c>
    </row>
    <row r="47" spans="1:9">
      <c r="A47" t="s">
        <v>7</v>
      </c>
      <c r="B47">
        <v>40</v>
      </c>
      <c r="C47">
        <v>40</v>
      </c>
      <c r="D47">
        <v>40</v>
      </c>
      <c r="E47">
        <v>40</v>
      </c>
      <c r="F47">
        <v>40</v>
      </c>
      <c r="G47">
        <v>40</v>
      </c>
      <c r="H47">
        <v>40</v>
      </c>
      <c r="I47">
        <v>40</v>
      </c>
    </row>
    <row r="48" spans="1:9">
      <c r="A48" t="s">
        <v>8</v>
      </c>
      <c r="B48">
        <v>52</v>
      </c>
      <c r="C48">
        <v>52</v>
      </c>
      <c r="D48">
        <v>52</v>
      </c>
      <c r="E48">
        <v>52</v>
      </c>
      <c r="F48">
        <v>52</v>
      </c>
      <c r="G48">
        <v>52</v>
      </c>
      <c r="H48">
        <v>52</v>
      </c>
      <c r="I48">
        <v>52</v>
      </c>
    </row>
    <row r="49" spans="1:9">
      <c r="A49" s="1" t="s">
        <v>2</v>
      </c>
      <c r="B49" s="6">
        <f t="shared" ref="B49:I49" si="15">SUM(B46*B47*B48)</f>
        <v>22880</v>
      </c>
      <c r="C49" s="6">
        <f t="shared" si="15"/>
        <v>25625.600000000002</v>
      </c>
      <c r="D49" s="6">
        <f t="shared" si="15"/>
        <v>27547.52</v>
      </c>
      <c r="E49" s="6">
        <f t="shared" si="15"/>
        <v>30051.589567999996</v>
      </c>
      <c r="F49" s="6">
        <f t="shared" si="15"/>
        <v>32554.886979014398</v>
      </c>
      <c r="G49" s="6">
        <f t="shared" si="15"/>
        <v>35058.35778770061</v>
      </c>
      <c r="H49" s="6">
        <f t="shared" si="15"/>
        <v>37561.524533742428</v>
      </c>
      <c r="I49" s="6">
        <f t="shared" si="15"/>
        <v>40063.122067689677</v>
      </c>
    </row>
    <row r="51" spans="1:9">
      <c r="A51" s="1" t="s">
        <v>3</v>
      </c>
    </row>
    <row r="52" spans="1:9">
      <c r="A52" t="s">
        <v>4</v>
      </c>
      <c r="B52" s="2">
        <f t="shared" ref="B52:I52" si="16">SUM(B49*0.0765)</f>
        <v>1750.32</v>
      </c>
      <c r="C52" s="2">
        <f t="shared" si="16"/>
        <v>1960.3584000000001</v>
      </c>
      <c r="D52" s="2">
        <f t="shared" si="16"/>
        <v>2107.38528</v>
      </c>
      <c r="E52" s="2">
        <f t="shared" si="16"/>
        <v>2298.9466019519996</v>
      </c>
      <c r="F52" s="2">
        <f t="shared" si="16"/>
        <v>2490.4488538946016</v>
      </c>
      <c r="G52" s="2">
        <f t="shared" si="16"/>
        <v>2681.9643707590967</v>
      </c>
      <c r="H52" s="2">
        <f t="shared" si="16"/>
        <v>2873.4566268312956</v>
      </c>
      <c r="I52" s="2">
        <f t="shared" si="16"/>
        <v>3064.8288381782604</v>
      </c>
    </row>
    <row r="53" spans="1:9">
      <c r="A53" t="s">
        <v>5</v>
      </c>
      <c r="B53" s="2">
        <f t="shared" ref="B53:I53" si="17">SUM(B49*0.06)</f>
        <v>1372.8</v>
      </c>
      <c r="C53" s="2">
        <f t="shared" si="17"/>
        <v>1537.5360000000001</v>
      </c>
      <c r="D53" s="2">
        <f t="shared" si="17"/>
        <v>1652.8512000000001</v>
      </c>
      <c r="E53" s="2">
        <f t="shared" si="17"/>
        <v>1803.0953740799996</v>
      </c>
      <c r="F53" s="2">
        <f t="shared" si="17"/>
        <v>1953.2932187408637</v>
      </c>
      <c r="G53" s="2">
        <f t="shared" si="17"/>
        <v>2103.5014672620364</v>
      </c>
      <c r="H53" s="2">
        <f t="shared" si="17"/>
        <v>2253.6914720245454</v>
      </c>
      <c r="I53" s="2">
        <f t="shared" si="17"/>
        <v>2403.7873240613803</v>
      </c>
    </row>
    <row r="54" spans="1:9">
      <c r="A54" t="s">
        <v>6</v>
      </c>
      <c r="B54" s="2">
        <f t="shared" ref="B54:I54" si="18">SUM(B48*0.03175)</f>
        <v>1.651</v>
      </c>
      <c r="C54" s="2">
        <f t="shared" si="18"/>
        <v>1.651</v>
      </c>
      <c r="D54" s="2">
        <f t="shared" si="18"/>
        <v>1.651</v>
      </c>
      <c r="E54" s="2">
        <f t="shared" si="18"/>
        <v>1.651</v>
      </c>
      <c r="F54" s="2">
        <f t="shared" si="18"/>
        <v>1.651</v>
      </c>
      <c r="G54" s="2">
        <f t="shared" si="18"/>
        <v>1.651</v>
      </c>
      <c r="H54" s="2">
        <f t="shared" si="18"/>
        <v>1.651</v>
      </c>
      <c r="I54" s="2">
        <f t="shared" si="18"/>
        <v>1.651</v>
      </c>
    </row>
    <row r="55" spans="1:9">
      <c r="A55" s="1" t="s">
        <v>9</v>
      </c>
      <c r="B55" s="6">
        <f t="shared" ref="B55:I55" si="19">SUM(B52:B54)</f>
        <v>3124.7709999999997</v>
      </c>
      <c r="C55" s="6">
        <f t="shared" si="19"/>
        <v>3499.5454</v>
      </c>
      <c r="D55" s="6">
        <f t="shared" si="19"/>
        <v>3761.8874799999999</v>
      </c>
      <c r="E55" s="6">
        <f t="shared" si="19"/>
        <v>4103.692976031999</v>
      </c>
      <c r="F55" s="6">
        <f t="shared" si="19"/>
        <v>4445.3930726354647</v>
      </c>
      <c r="G55" s="6">
        <f t="shared" si="19"/>
        <v>4787.1168380211329</v>
      </c>
      <c r="H55" s="6">
        <f t="shared" si="19"/>
        <v>5128.7990988558413</v>
      </c>
      <c r="I55" s="6">
        <f t="shared" si="19"/>
        <v>5470.267162239641</v>
      </c>
    </row>
    <row r="57" spans="1:9" ht="15.6">
      <c r="A57" s="3" t="s">
        <v>10</v>
      </c>
      <c r="B57" s="6">
        <f t="shared" ref="B57:I57" si="20">SUM(B49,B55)</f>
        <v>26004.771000000001</v>
      </c>
      <c r="C57" s="6">
        <f t="shared" si="20"/>
        <v>29125.145400000001</v>
      </c>
      <c r="D57" s="6">
        <f t="shared" si="20"/>
        <v>31309.407480000002</v>
      </c>
      <c r="E57" s="6">
        <f t="shared" si="20"/>
        <v>34155.282544031994</v>
      </c>
      <c r="F57" s="6">
        <f t="shared" si="20"/>
        <v>37000.280051649861</v>
      </c>
      <c r="G57" s="6">
        <f t="shared" si="20"/>
        <v>39845.474625721741</v>
      </c>
      <c r="H57" s="6">
        <f t="shared" si="20"/>
        <v>42690.323632598273</v>
      </c>
      <c r="I57" s="6">
        <f t="shared" si="20"/>
        <v>45533.389229929322</v>
      </c>
    </row>
    <row r="59" spans="1:9">
      <c r="A59" s="1" t="s">
        <v>11</v>
      </c>
    </row>
    <row r="60" spans="1:9">
      <c r="A60" t="s">
        <v>14</v>
      </c>
      <c r="B60" s="2">
        <f t="shared" ref="B60:I60" si="21">SUM(B49*0.1)</f>
        <v>2288</v>
      </c>
      <c r="C60" s="2">
        <f t="shared" si="21"/>
        <v>2562.5600000000004</v>
      </c>
      <c r="D60" s="2">
        <f t="shared" si="21"/>
        <v>2754.7520000000004</v>
      </c>
      <c r="E60" s="2">
        <f t="shared" si="21"/>
        <v>3005.1589567999999</v>
      </c>
      <c r="F60" s="2">
        <f t="shared" si="21"/>
        <v>3255.48869790144</v>
      </c>
      <c r="G60" s="2">
        <f t="shared" si="21"/>
        <v>3505.8357787700611</v>
      </c>
      <c r="H60" s="2">
        <f t="shared" si="21"/>
        <v>3756.1524533742431</v>
      </c>
      <c r="I60" s="2">
        <f t="shared" si="21"/>
        <v>4006.3122067689678</v>
      </c>
    </row>
    <row r="61" spans="1:9" ht="43.2">
      <c r="A61" s="4" t="s">
        <v>12</v>
      </c>
      <c r="B61" s="5">
        <v>12000</v>
      </c>
      <c r="C61" s="5">
        <v>12000</v>
      </c>
      <c r="D61" s="5">
        <v>12000</v>
      </c>
      <c r="E61" s="5">
        <v>12000</v>
      </c>
      <c r="F61" s="5">
        <v>12000</v>
      </c>
      <c r="G61" s="5">
        <v>12000</v>
      </c>
      <c r="H61" s="5">
        <v>12000</v>
      </c>
      <c r="I61" s="5">
        <v>12000</v>
      </c>
    </row>
    <row r="63" spans="1:9">
      <c r="A63" s="1" t="s">
        <v>13</v>
      </c>
      <c r="B63" s="6">
        <f t="shared" ref="B63:I63" si="22">SUM(B57, B60:B61)</f>
        <v>40292.771000000001</v>
      </c>
      <c r="C63" s="6">
        <f t="shared" si="22"/>
        <v>43687.705400000006</v>
      </c>
      <c r="D63" s="6">
        <f t="shared" si="22"/>
        <v>46064.159480000002</v>
      </c>
      <c r="E63" s="6">
        <f t="shared" si="22"/>
        <v>49160.441500831992</v>
      </c>
      <c r="F63" s="6">
        <f t="shared" si="22"/>
        <v>52255.768749551302</v>
      </c>
      <c r="G63" s="6">
        <f t="shared" si="22"/>
        <v>55351.3104044918</v>
      </c>
      <c r="H63" s="6">
        <f t="shared" si="22"/>
        <v>58446.476085972514</v>
      </c>
      <c r="I63" s="6">
        <f t="shared" si="22"/>
        <v>61539.701436698291</v>
      </c>
    </row>
    <row r="64" spans="1:9" s="7" customFormat="1"/>
    <row r="66" spans="1:9" s="4" customFormat="1" ht="28.8">
      <c r="A66" s="4" t="s">
        <v>35</v>
      </c>
      <c r="B66" s="4" t="s">
        <v>16</v>
      </c>
      <c r="C66" s="4" t="s">
        <v>20</v>
      </c>
      <c r="D66" s="4" t="s">
        <v>21</v>
      </c>
      <c r="E66" s="4" t="s">
        <v>22</v>
      </c>
      <c r="F66" s="4" t="s">
        <v>23</v>
      </c>
      <c r="G66" s="4" t="s">
        <v>24</v>
      </c>
      <c r="H66" s="4" t="s">
        <v>25</v>
      </c>
      <c r="I66" s="4" t="s">
        <v>26</v>
      </c>
    </row>
    <row r="67" spans="1:9">
      <c r="A67" t="s">
        <v>29</v>
      </c>
      <c r="B67" s="2">
        <v>20</v>
      </c>
      <c r="C67" s="2">
        <f>SUM(B67, (B67*0.12))</f>
        <v>22.4</v>
      </c>
      <c r="D67" s="2">
        <f>SUM(C67, (C67*0.075))</f>
        <v>24.08</v>
      </c>
      <c r="E67" s="2">
        <f>SUM(D67, (D67*0.0909))</f>
        <v>26.268871999999998</v>
      </c>
      <c r="F67" s="2">
        <f>SUM(E67, (E67*0.0833))</f>
        <v>28.457069037599997</v>
      </c>
      <c r="G67" s="2">
        <f>SUM(F67, (F67*0.0769))</f>
        <v>30.645417646591437</v>
      </c>
      <c r="H67" s="2">
        <f>SUM(G67, (G67*0.0714))</f>
        <v>32.833500466558064</v>
      </c>
      <c r="I67" s="2">
        <f>SUM(H67, (H67*0.0666))</f>
        <v>35.020211597630833</v>
      </c>
    </row>
    <row r="68" spans="1:9">
      <c r="A68" t="s">
        <v>7</v>
      </c>
      <c r="B68">
        <v>40</v>
      </c>
      <c r="C68">
        <v>40</v>
      </c>
      <c r="D68">
        <v>40</v>
      </c>
      <c r="E68">
        <v>40</v>
      </c>
      <c r="F68">
        <v>40</v>
      </c>
      <c r="G68">
        <v>40</v>
      </c>
      <c r="H68">
        <v>40</v>
      </c>
      <c r="I68">
        <v>40</v>
      </c>
    </row>
    <row r="69" spans="1:9">
      <c r="A69" t="s">
        <v>8</v>
      </c>
      <c r="B69">
        <v>52</v>
      </c>
      <c r="C69">
        <v>52</v>
      </c>
      <c r="D69">
        <v>52</v>
      </c>
      <c r="E69">
        <v>52</v>
      </c>
      <c r="F69">
        <v>52</v>
      </c>
      <c r="G69">
        <v>52</v>
      </c>
      <c r="H69">
        <v>52</v>
      </c>
      <c r="I69">
        <v>52</v>
      </c>
    </row>
    <row r="70" spans="1:9">
      <c r="A70" s="1" t="s">
        <v>2</v>
      </c>
      <c r="B70" s="6">
        <f t="shared" ref="B70:I70" si="23">SUM(B67*B68*B69)</f>
        <v>41600</v>
      </c>
      <c r="C70" s="6">
        <f t="shared" si="23"/>
        <v>46592</v>
      </c>
      <c r="D70" s="6">
        <f t="shared" si="23"/>
        <v>50086.399999999994</v>
      </c>
      <c r="E70" s="6">
        <f t="shared" si="23"/>
        <v>54639.25376</v>
      </c>
      <c r="F70" s="6">
        <f t="shared" si="23"/>
        <v>59190.703598207991</v>
      </c>
      <c r="G70" s="6">
        <f t="shared" si="23"/>
        <v>63742.468704910192</v>
      </c>
      <c r="H70" s="6">
        <f t="shared" si="23"/>
        <v>68293.680970440779</v>
      </c>
      <c r="I70" s="6">
        <f t="shared" si="23"/>
        <v>72842.040123072133</v>
      </c>
    </row>
    <row r="72" spans="1:9">
      <c r="A72" s="1" t="s">
        <v>3</v>
      </c>
    </row>
    <row r="73" spans="1:9">
      <c r="A73" t="s">
        <v>4</v>
      </c>
      <c r="B73" s="2">
        <f t="shared" ref="B73:I73" si="24">SUM(B70*0.0765)</f>
        <v>3182.4</v>
      </c>
      <c r="C73" s="2">
        <f t="shared" si="24"/>
        <v>3564.288</v>
      </c>
      <c r="D73" s="2">
        <f t="shared" si="24"/>
        <v>3831.6095999999993</v>
      </c>
      <c r="E73" s="2">
        <f t="shared" si="24"/>
        <v>4179.9029126400001</v>
      </c>
      <c r="F73" s="2">
        <f t="shared" si="24"/>
        <v>4528.0888252629111</v>
      </c>
      <c r="G73" s="2">
        <f t="shared" si="24"/>
        <v>4876.2988559256301</v>
      </c>
      <c r="H73" s="2">
        <f t="shared" si="24"/>
        <v>5224.4665942387192</v>
      </c>
      <c r="I73" s="2">
        <f t="shared" si="24"/>
        <v>5572.4160694150178</v>
      </c>
    </row>
    <row r="74" spans="1:9">
      <c r="A74" t="s">
        <v>5</v>
      </c>
      <c r="B74" s="2">
        <f t="shared" ref="B74:I74" si="25">SUM(B70*0.06)</f>
        <v>2496</v>
      </c>
      <c r="C74" s="2">
        <f t="shared" si="25"/>
        <v>2795.52</v>
      </c>
      <c r="D74" s="2">
        <f t="shared" si="25"/>
        <v>3005.1839999999997</v>
      </c>
      <c r="E74" s="2">
        <f t="shared" si="25"/>
        <v>3278.3552255999998</v>
      </c>
      <c r="F74" s="2">
        <f t="shared" si="25"/>
        <v>3551.4422158924795</v>
      </c>
      <c r="G74" s="2">
        <f t="shared" si="25"/>
        <v>3824.5481222946114</v>
      </c>
      <c r="H74" s="2">
        <f t="shared" si="25"/>
        <v>4097.6208582264462</v>
      </c>
      <c r="I74" s="2">
        <f t="shared" si="25"/>
        <v>4370.5224073843274</v>
      </c>
    </row>
    <row r="75" spans="1:9">
      <c r="A75" t="s">
        <v>6</v>
      </c>
      <c r="B75" s="2">
        <f t="shared" ref="B75:I75" si="26">SUM(B69*0.03175)</f>
        <v>1.651</v>
      </c>
      <c r="C75" s="2">
        <f t="shared" si="26"/>
        <v>1.651</v>
      </c>
      <c r="D75" s="2">
        <f t="shared" si="26"/>
        <v>1.651</v>
      </c>
      <c r="E75" s="2">
        <f t="shared" si="26"/>
        <v>1.651</v>
      </c>
      <c r="F75" s="2">
        <f t="shared" si="26"/>
        <v>1.651</v>
      </c>
      <c r="G75" s="2">
        <f t="shared" si="26"/>
        <v>1.651</v>
      </c>
      <c r="H75" s="2">
        <f t="shared" si="26"/>
        <v>1.651</v>
      </c>
      <c r="I75" s="2">
        <f t="shared" si="26"/>
        <v>1.651</v>
      </c>
    </row>
    <row r="76" spans="1:9">
      <c r="A76" s="1" t="s">
        <v>9</v>
      </c>
      <c r="B76" s="6">
        <f t="shared" ref="B76:I76" si="27">SUM(B73:B75)</f>
        <v>5680.0509999999995</v>
      </c>
      <c r="C76" s="6">
        <f t="shared" si="27"/>
        <v>6361.4589999999998</v>
      </c>
      <c r="D76" s="6">
        <f t="shared" si="27"/>
        <v>6838.4445999999989</v>
      </c>
      <c r="E76" s="6">
        <f t="shared" si="27"/>
        <v>7459.9091382400002</v>
      </c>
      <c r="F76" s="6">
        <f t="shared" si="27"/>
        <v>8081.1820411553908</v>
      </c>
      <c r="G76" s="6">
        <f t="shared" si="27"/>
        <v>8702.4979782202408</v>
      </c>
      <c r="H76" s="6">
        <f t="shared" si="27"/>
        <v>9323.7384524651661</v>
      </c>
      <c r="I76" s="6">
        <f t="shared" si="27"/>
        <v>9944.589476799345</v>
      </c>
    </row>
    <row r="78" spans="1:9" ht="15.6">
      <c r="A78" s="3" t="s">
        <v>10</v>
      </c>
      <c r="B78" s="6">
        <f t="shared" ref="B78:I78" si="28">SUM(B70,B76)</f>
        <v>47280.050999999999</v>
      </c>
      <c r="C78" s="6">
        <f t="shared" si="28"/>
        <v>52953.459000000003</v>
      </c>
      <c r="D78" s="6">
        <f t="shared" si="28"/>
        <v>56924.844599999997</v>
      </c>
      <c r="E78" s="6">
        <f t="shared" si="28"/>
        <v>62099.16289824</v>
      </c>
      <c r="F78" s="6">
        <f t="shared" si="28"/>
        <v>67271.885639363376</v>
      </c>
      <c r="G78" s="6">
        <f t="shared" si="28"/>
        <v>72444.966683130435</v>
      </c>
      <c r="H78" s="6">
        <f t="shared" si="28"/>
        <v>77617.41942290595</v>
      </c>
      <c r="I78" s="6">
        <f t="shared" si="28"/>
        <v>82786.629599871478</v>
      </c>
    </row>
    <row r="81" spans="1:9">
      <c r="A81" s="1" t="s">
        <v>11</v>
      </c>
    </row>
    <row r="82" spans="1:9">
      <c r="A82" t="s">
        <v>14</v>
      </c>
      <c r="B82" s="2">
        <f t="shared" ref="B82:I82" si="29">SUM(B70*0.1)</f>
        <v>4160</v>
      </c>
      <c r="C82" s="2">
        <f t="shared" si="29"/>
        <v>4659.2</v>
      </c>
      <c r="D82" s="2">
        <f t="shared" si="29"/>
        <v>5008.6399999999994</v>
      </c>
      <c r="E82" s="2">
        <f t="shared" si="29"/>
        <v>5463.9253760000001</v>
      </c>
      <c r="F82" s="2">
        <f t="shared" si="29"/>
        <v>5919.0703598207992</v>
      </c>
      <c r="G82" s="2">
        <f t="shared" si="29"/>
        <v>6374.2468704910198</v>
      </c>
      <c r="H82" s="2">
        <f t="shared" si="29"/>
        <v>6829.3680970440782</v>
      </c>
      <c r="I82" s="2">
        <f t="shared" si="29"/>
        <v>7284.2040123072138</v>
      </c>
    </row>
    <row r="83" spans="1:9" ht="43.2">
      <c r="A83" s="4" t="s">
        <v>12</v>
      </c>
      <c r="B83" s="5">
        <v>12000</v>
      </c>
      <c r="C83" s="5">
        <v>12000</v>
      </c>
      <c r="D83" s="5">
        <v>12000</v>
      </c>
      <c r="E83" s="5">
        <v>12000</v>
      </c>
      <c r="F83" s="5">
        <v>12000</v>
      </c>
      <c r="G83" s="5">
        <v>12000</v>
      </c>
      <c r="H83" s="5">
        <v>12000</v>
      </c>
      <c r="I83" s="5">
        <v>12000</v>
      </c>
    </row>
    <row r="85" spans="1:9">
      <c r="A85" s="1" t="s">
        <v>13</v>
      </c>
      <c r="B85" s="6">
        <f t="shared" ref="B85:I85" si="30">SUM(B78, B82:B83)</f>
        <v>63440.050999999999</v>
      </c>
      <c r="C85" s="6">
        <f t="shared" si="30"/>
        <v>69612.659</v>
      </c>
      <c r="D85" s="6">
        <f t="shared" si="30"/>
        <v>73933.484599999996</v>
      </c>
      <c r="E85" s="6">
        <f t="shared" si="30"/>
        <v>79563.088274239999</v>
      </c>
      <c r="F85" s="6">
        <f t="shared" si="30"/>
        <v>85190.955999184182</v>
      </c>
      <c r="G85" s="6">
        <f t="shared" si="30"/>
        <v>90819.213553621448</v>
      </c>
      <c r="H85" s="6">
        <f t="shared" si="30"/>
        <v>96446.787519950027</v>
      </c>
      <c r="I85" s="6">
        <f t="shared" si="30"/>
        <v>102070.83361217869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64"/>
  <sheetViews>
    <sheetView tabSelected="1" topLeftCell="B41" workbookViewId="0">
      <selection activeCell="H172" sqref="H172"/>
    </sheetView>
  </sheetViews>
  <sheetFormatPr defaultRowHeight="14.4"/>
  <cols>
    <col min="1" max="1" width="37.109375" customWidth="1"/>
    <col min="2" max="8" width="10.77734375" customWidth="1"/>
    <col min="9" max="9" width="11.33203125" customWidth="1"/>
    <col min="10" max="10" width="10.77734375" style="2" customWidth="1"/>
    <col min="11" max="13" width="10.77734375" customWidth="1"/>
  </cols>
  <sheetData>
    <row r="1" spans="1:13">
      <c r="A1" t="s">
        <v>15</v>
      </c>
    </row>
    <row r="2" spans="1:13" hidden="1">
      <c r="A2" s="1" t="s">
        <v>38</v>
      </c>
    </row>
    <row r="3" spans="1:13">
      <c r="A3" t="s">
        <v>27</v>
      </c>
      <c r="B3" s="1" t="s">
        <v>16</v>
      </c>
      <c r="C3" s="1" t="s">
        <v>17</v>
      </c>
      <c r="D3" s="1" t="s">
        <v>18</v>
      </c>
      <c r="E3" s="1">
        <v>2021</v>
      </c>
      <c r="F3" s="1">
        <v>2022</v>
      </c>
      <c r="G3" s="1">
        <v>2023</v>
      </c>
      <c r="H3" s="1">
        <v>2024</v>
      </c>
      <c r="I3" s="1">
        <v>2025</v>
      </c>
    </row>
    <row r="4" spans="1:13">
      <c r="A4" t="s">
        <v>1</v>
      </c>
      <c r="B4" s="2">
        <v>8.25</v>
      </c>
      <c r="C4" s="2">
        <v>9.25</v>
      </c>
      <c r="D4" s="2">
        <v>10</v>
      </c>
      <c r="E4" s="2">
        <v>11</v>
      </c>
      <c r="F4" s="2">
        <v>12</v>
      </c>
      <c r="G4" s="2">
        <v>13</v>
      </c>
      <c r="H4" s="2">
        <v>14</v>
      </c>
      <c r="I4" s="2">
        <v>15</v>
      </c>
    </row>
    <row r="5" spans="1:13" hidden="1">
      <c r="A5" t="s">
        <v>7</v>
      </c>
      <c r="B5">
        <v>20</v>
      </c>
      <c r="C5">
        <v>20</v>
      </c>
      <c r="D5">
        <v>20</v>
      </c>
      <c r="E5">
        <v>20</v>
      </c>
      <c r="F5">
        <v>20</v>
      </c>
      <c r="G5">
        <v>20</v>
      </c>
      <c r="H5">
        <v>20</v>
      </c>
      <c r="I5">
        <v>20</v>
      </c>
    </row>
    <row r="6" spans="1:13" hidden="1">
      <c r="A6" t="s">
        <v>8</v>
      </c>
      <c r="B6">
        <v>52</v>
      </c>
      <c r="C6">
        <v>52</v>
      </c>
      <c r="D6">
        <v>52</v>
      </c>
      <c r="E6">
        <v>52</v>
      </c>
      <c r="F6">
        <v>52</v>
      </c>
      <c r="G6">
        <v>52</v>
      </c>
      <c r="H6">
        <v>52</v>
      </c>
      <c r="I6">
        <v>52</v>
      </c>
    </row>
    <row r="7" spans="1:13" hidden="1">
      <c r="A7" s="10" t="s">
        <v>2</v>
      </c>
      <c r="B7" s="11">
        <f>SUM(B4*B5*B6)</f>
        <v>8580</v>
      </c>
      <c r="C7" s="11">
        <f t="shared" ref="C7:I7" si="0">SUM(C4*C5*C6)</f>
        <v>9620</v>
      </c>
      <c r="D7" s="11">
        <f t="shared" si="0"/>
        <v>10400</v>
      </c>
      <c r="E7" s="11">
        <f t="shared" si="0"/>
        <v>11440</v>
      </c>
      <c r="F7" s="11">
        <f t="shared" si="0"/>
        <v>12480</v>
      </c>
      <c r="G7" s="11">
        <f t="shared" si="0"/>
        <v>13520</v>
      </c>
      <c r="H7" s="11">
        <f t="shared" si="0"/>
        <v>14560</v>
      </c>
      <c r="I7" s="11">
        <f t="shared" si="0"/>
        <v>15600</v>
      </c>
      <c r="K7" s="1"/>
      <c r="M7" s="1"/>
    </row>
    <row r="8" spans="1:13" hidden="1">
      <c r="A8" s="10"/>
      <c r="B8" s="10"/>
      <c r="C8" s="10"/>
      <c r="D8" s="10"/>
      <c r="E8" s="10"/>
      <c r="F8" s="10"/>
      <c r="G8" s="10"/>
      <c r="H8" s="10"/>
      <c r="I8" s="10"/>
    </row>
    <row r="9" spans="1:13" hidden="1">
      <c r="A9" s="10" t="s">
        <v>3</v>
      </c>
      <c r="B9" s="10"/>
      <c r="C9" s="10"/>
      <c r="D9" s="10"/>
      <c r="E9" s="10"/>
      <c r="F9" s="10"/>
      <c r="G9" s="10"/>
      <c r="H9" s="10"/>
      <c r="I9" s="10"/>
    </row>
    <row r="10" spans="1:13" hidden="1">
      <c r="A10" s="10" t="s">
        <v>4</v>
      </c>
      <c r="B10" s="11">
        <f>SUM(B7*0.0765)</f>
        <v>656.37</v>
      </c>
      <c r="C10" s="11">
        <f t="shared" ref="C10:I10" si="1">SUM(C7*0.0765)</f>
        <v>735.93</v>
      </c>
      <c r="D10" s="11">
        <f t="shared" si="1"/>
        <v>795.6</v>
      </c>
      <c r="E10" s="11">
        <f t="shared" si="1"/>
        <v>875.16</v>
      </c>
      <c r="F10" s="11">
        <f t="shared" si="1"/>
        <v>954.72</v>
      </c>
      <c r="G10" s="11">
        <f t="shared" si="1"/>
        <v>1034.28</v>
      </c>
      <c r="H10" s="11">
        <f t="shared" si="1"/>
        <v>1113.8399999999999</v>
      </c>
      <c r="I10" s="11">
        <f t="shared" si="1"/>
        <v>1193.4000000000001</v>
      </c>
    </row>
    <row r="11" spans="1:13" hidden="1">
      <c r="A11" s="10" t="s">
        <v>5</v>
      </c>
      <c r="B11" s="11">
        <f>SUM(B7*0.06)</f>
        <v>514.79999999999995</v>
      </c>
      <c r="C11" s="11">
        <f t="shared" ref="C11:I11" si="2">SUM(C7*0.06)</f>
        <v>577.19999999999993</v>
      </c>
      <c r="D11" s="11">
        <f t="shared" si="2"/>
        <v>624</v>
      </c>
      <c r="E11" s="11">
        <f t="shared" si="2"/>
        <v>686.4</v>
      </c>
      <c r="F11" s="11">
        <f t="shared" si="2"/>
        <v>748.8</v>
      </c>
      <c r="G11" s="11">
        <f t="shared" si="2"/>
        <v>811.19999999999993</v>
      </c>
      <c r="H11" s="11">
        <f t="shared" si="2"/>
        <v>873.6</v>
      </c>
      <c r="I11" s="11">
        <f t="shared" si="2"/>
        <v>936</v>
      </c>
    </row>
    <row r="12" spans="1:13" hidden="1">
      <c r="A12" s="10" t="s">
        <v>6</v>
      </c>
      <c r="B12" s="11">
        <f>SUM(B6*0.03175)</f>
        <v>1.651</v>
      </c>
      <c r="C12" s="11">
        <f t="shared" ref="C12:I12" si="3">SUM(C6*0.03175)</f>
        <v>1.651</v>
      </c>
      <c r="D12" s="11">
        <f t="shared" si="3"/>
        <v>1.651</v>
      </c>
      <c r="E12" s="11">
        <f t="shared" si="3"/>
        <v>1.651</v>
      </c>
      <c r="F12" s="11">
        <f t="shared" si="3"/>
        <v>1.651</v>
      </c>
      <c r="G12" s="11">
        <f t="shared" si="3"/>
        <v>1.651</v>
      </c>
      <c r="H12" s="11">
        <f t="shared" si="3"/>
        <v>1.651</v>
      </c>
      <c r="I12" s="11">
        <f t="shared" si="3"/>
        <v>1.651</v>
      </c>
    </row>
    <row r="13" spans="1:13" s="1" customFormat="1" hidden="1">
      <c r="A13" s="10" t="s">
        <v>9</v>
      </c>
      <c r="B13" s="11">
        <f>SUM(B10:B12)</f>
        <v>1172.8210000000001</v>
      </c>
      <c r="C13" s="11">
        <f t="shared" ref="C13:I13" si="4">SUM(C10:C12)</f>
        <v>1314.7809999999999</v>
      </c>
      <c r="D13" s="11">
        <f t="shared" si="4"/>
        <v>1421.251</v>
      </c>
      <c r="E13" s="11">
        <f t="shared" si="4"/>
        <v>1563.211</v>
      </c>
      <c r="F13" s="11">
        <f t="shared" si="4"/>
        <v>1705.171</v>
      </c>
      <c r="G13" s="11">
        <f t="shared" si="4"/>
        <v>1847.1310000000001</v>
      </c>
      <c r="H13" s="11">
        <f t="shared" si="4"/>
        <v>1989.0910000000001</v>
      </c>
      <c r="I13" s="11">
        <f t="shared" si="4"/>
        <v>2131.0509999999999</v>
      </c>
      <c r="J13" s="6"/>
    </row>
    <row r="14" spans="1:13" hidden="1"/>
    <row r="15" spans="1:13" ht="15.6" hidden="1">
      <c r="A15" s="3" t="s">
        <v>10</v>
      </c>
      <c r="B15" s="6">
        <f>SUM(B7,B13)</f>
        <v>9752.8209999999999</v>
      </c>
      <c r="C15" s="6">
        <f t="shared" ref="C15:I15" si="5">SUM(C7,C13)</f>
        <v>10934.780999999999</v>
      </c>
      <c r="D15" s="6">
        <f t="shared" si="5"/>
        <v>11821.251</v>
      </c>
      <c r="E15" s="6">
        <f t="shared" si="5"/>
        <v>13003.210999999999</v>
      </c>
      <c r="F15" s="6">
        <f t="shared" si="5"/>
        <v>14185.171</v>
      </c>
      <c r="G15" s="6">
        <f t="shared" si="5"/>
        <v>15367.130999999999</v>
      </c>
      <c r="H15" s="6">
        <f t="shared" si="5"/>
        <v>16549.091</v>
      </c>
      <c r="I15" s="6">
        <f t="shared" si="5"/>
        <v>17731.050999999999</v>
      </c>
      <c r="K15" s="1"/>
      <c r="M15" s="1"/>
    </row>
    <row r="16" spans="1:13" hidden="1"/>
    <row r="17" spans="1:13" hidden="1">
      <c r="A17" s="1" t="s">
        <v>11</v>
      </c>
    </row>
    <row r="18" spans="1:13" hidden="1">
      <c r="A18" t="s">
        <v>14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</row>
    <row r="19" spans="1:13" ht="29.4" hidden="1" customHeight="1">
      <c r="A19" s="4" t="s">
        <v>12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1:13" hidden="1"/>
    <row r="21" spans="1:13">
      <c r="A21" s="1" t="s">
        <v>13</v>
      </c>
      <c r="B21" s="6">
        <f t="shared" ref="B21:I21" si="6">SUM(B15, B18:B19)</f>
        <v>9752.8209999999999</v>
      </c>
      <c r="C21" s="6">
        <f t="shared" si="6"/>
        <v>10934.780999999999</v>
      </c>
      <c r="D21" s="6">
        <f t="shared" si="6"/>
        <v>11821.251</v>
      </c>
      <c r="E21" s="6">
        <f t="shared" si="6"/>
        <v>13003.210999999999</v>
      </c>
      <c r="F21" s="6">
        <f t="shared" si="6"/>
        <v>14185.171</v>
      </c>
      <c r="G21" s="6">
        <f t="shared" si="6"/>
        <v>15367.130999999999</v>
      </c>
      <c r="H21" s="6">
        <f t="shared" si="6"/>
        <v>16549.091</v>
      </c>
      <c r="I21" s="6">
        <f t="shared" si="6"/>
        <v>17731.050999999999</v>
      </c>
      <c r="J21" s="2">
        <f>SUM(I21-B21)</f>
        <v>7978.23</v>
      </c>
      <c r="K21" s="1"/>
      <c r="M21" s="1"/>
    </row>
    <row r="22" spans="1:13" s="7" customFormat="1">
      <c r="J22" s="15"/>
    </row>
    <row r="23" spans="1:13">
      <c r="A23" t="s">
        <v>28</v>
      </c>
      <c r="B23" s="1" t="s">
        <v>16</v>
      </c>
      <c r="C23" s="1" t="s">
        <v>17</v>
      </c>
      <c r="D23" s="1" t="s">
        <v>18</v>
      </c>
      <c r="E23" s="1">
        <v>2021</v>
      </c>
      <c r="F23" s="1">
        <v>2022</v>
      </c>
      <c r="G23" s="1">
        <v>2023</v>
      </c>
      <c r="H23" s="1">
        <v>2024</v>
      </c>
      <c r="I23" s="1">
        <v>2025</v>
      </c>
    </row>
    <row r="24" spans="1:13">
      <c r="A24" t="s">
        <v>1</v>
      </c>
      <c r="B24" s="2">
        <v>8.25</v>
      </c>
      <c r="C24" s="2">
        <v>9.25</v>
      </c>
      <c r="D24" s="2">
        <v>10</v>
      </c>
      <c r="E24" s="2">
        <v>11</v>
      </c>
      <c r="F24" s="2">
        <v>12</v>
      </c>
      <c r="G24" s="2">
        <v>13</v>
      </c>
      <c r="H24" s="2">
        <v>14</v>
      </c>
      <c r="I24" s="2">
        <v>15</v>
      </c>
    </row>
    <row r="25" spans="1:13" hidden="1">
      <c r="A25" t="s">
        <v>7</v>
      </c>
      <c r="B25">
        <v>40</v>
      </c>
      <c r="C25">
        <v>40</v>
      </c>
      <c r="D25">
        <v>40</v>
      </c>
      <c r="E25">
        <v>40</v>
      </c>
      <c r="F25">
        <v>40</v>
      </c>
      <c r="G25">
        <v>40</v>
      </c>
      <c r="H25">
        <v>40</v>
      </c>
      <c r="I25">
        <v>40</v>
      </c>
    </row>
    <row r="26" spans="1:13" hidden="1">
      <c r="A26" t="s">
        <v>8</v>
      </c>
      <c r="B26">
        <v>52</v>
      </c>
      <c r="C26">
        <v>52</v>
      </c>
      <c r="D26">
        <v>52</v>
      </c>
      <c r="E26">
        <v>52</v>
      </c>
      <c r="F26">
        <v>52</v>
      </c>
      <c r="G26">
        <v>52</v>
      </c>
      <c r="H26">
        <v>52</v>
      </c>
      <c r="I26">
        <v>52</v>
      </c>
    </row>
    <row r="27" spans="1:13" hidden="1">
      <c r="A27" s="10" t="s">
        <v>2</v>
      </c>
      <c r="B27" s="11">
        <f>SUM(B24*B25*B26)</f>
        <v>17160</v>
      </c>
      <c r="C27" s="11">
        <f t="shared" ref="C27:I27" si="7">SUM(C24*C25*C26)</f>
        <v>19240</v>
      </c>
      <c r="D27" s="11">
        <f t="shared" si="7"/>
        <v>20800</v>
      </c>
      <c r="E27" s="11">
        <f t="shared" si="7"/>
        <v>22880</v>
      </c>
      <c r="F27" s="11">
        <f t="shared" si="7"/>
        <v>24960</v>
      </c>
      <c r="G27" s="11">
        <f t="shared" si="7"/>
        <v>27040</v>
      </c>
      <c r="H27" s="11">
        <f t="shared" si="7"/>
        <v>29120</v>
      </c>
      <c r="I27" s="11">
        <f t="shared" si="7"/>
        <v>31200</v>
      </c>
    </row>
    <row r="28" spans="1:13" hidden="1">
      <c r="A28" s="10"/>
      <c r="B28" s="10"/>
      <c r="C28" s="10"/>
      <c r="D28" s="10"/>
      <c r="E28" s="10"/>
      <c r="F28" s="10"/>
      <c r="G28" s="10"/>
      <c r="H28" s="10"/>
      <c r="I28" s="10"/>
    </row>
    <row r="29" spans="1:13" hidden="1">
      <c r="A29" s="10" t="s">
        <v>3</v>
      </c>
      <c r="B29" s="10"/>
      <c r="C29" s="10"/>
      <c r="D29" s="10"/>
      <c r="E29" s="10"/>
      <c r="F29" s="10"/>
      <c r="G29" s="10"/>
      <c r="H29" s="10"/>
      <c r="I29" s="10"/>
    </row>
    <row r="30" spans="1:13" hidden="1">
      <c r="A30" s="10" t="s">
        <v>4</v>
      </c>
      <c r="B30" s="11">
        <f>SUM(B27*0.0765)</f>
        <v>1312.74</v>
      </c>
      <c r="C30" s="11">
        <f t="shared" ref="C30:I30" si="8">SUM(C27*0.0765)</f>
        <v>1471.86</v>
      </c>
      <c r="D30" s="11">
        <f t="shared" si="8"/>
        <v>1591.2</v>
      </c>
      <c r="E30" s="11">
        <f t="shared" si="8"/>
        <v>1750.32</v>
      </c>
      <c r="F30" s="11">
        <f t="shared" si="8"/>
        <v>1909.44</v>
      </c>
      <c r="G30" s="11">
        <f t="shared" si="8"/>
        <v>2068.56</v>
      </c>
      <c r="H30" s="11">
        <f t="shared" si="8"/>
        <v>2227.6799999999998</v>
      </c>
      <c r="I30" s="11">
        <f t="shared" si="8"/>
        <v>2386.8000000000002</v>
      </c>
    </row>
    <row r="31" spans="1:13" hidden="1">
      <c r="A31" s="10" t="s">
        <v>5</v>
      </c>
      <c r="B31" s="11">
        <f>SUM(B27*0.06)</f>
        <v>1029.5999999999999</v>
      </c>
      <c r="C31" s="11">
        <f t="shared" ref="C31:I31" si="9">SUM(C27*0.06)</f>
        <v>1154.3999999999999</v>
      </c>
      <c r="D31" s="11">
        <f t="shared" si="9"/>
        <v>1248</v>
      </c>
      <c r="E31" s="11">
        <f t="shared" si="9"/>
        <v>1372.8</v>
      </c>
      <c r="F31" s="11">
        <f t="shared" si="9"/>
        <v>1497.6</v>
      </c>
      <c r="G31" s="11">
        <f t="shared" si="9"/>
        <v>1622.3999999999999</v>
      </c>
      <c r="H31" s="11">
        <f t="shared" si="9"/>
        <v>1747.2</v>
      </c>
      <c r="I31" s="11">
        <f t="shared" si="9"/>
        <v>1872</v>
      </c>
    </row>
    <row r="32" spans="1:13" hidden="1">
      <c r="A32" s="10" t="s">
        <v>6</v>
      </c>
      <c r="B32" s="11">
        <f>SUM(B26*0.03175)</f>
        <v>1.651</v>
      </c>
      <c r="C32" s="11">
        <f t="shared" ref="C32:I32" si="10">SUM(C26*0.03175)</f>
        <v>1.651</v>
      </c>
      <c r="D32" s="11">
        <f t="shared" si="10"/>
        <v>1.651</v>
      </c>
      <c r="E32" s="11">
        <f t="shared" si="10"/>
        <v>1.651</v>
      </c>
      <c r="F32" s="11">
        <f t="shared" si="10"/>
        <v>1.651</v>
      </c>
      <c r="G32" s="11">
        <f t="shared" si="10"/>
        <v>1.651</v>
      </c>
      <c r="H32" s="11">
        <f t="shared" si="10"/>
        <v>1.651</v>
      </c>
      <c r="I32" s="11">
        <f t="shared" si="10"/>
        <v>1.651</v>
      </c>
    </row>
    <row r="33" spans="1:10" hidden="1">
      <c r="A33" s="10" t="s">
        <v>9</v>
      </c>
      <c r="B33" s="11">
        <f>SUM(B30:B32)</f>
        <v>2343.991</v>
      </c>
      <c r="C33" s="11">
        <f t="shared" ref="C33:I33" si="11">SUM(C30:C32)</f>
        <v>2627.9109999999996</v>
      </c>
      <c r="D33" s="11">
        <f t="shared" si="11"/>
        <v>2840.8509999999997</v>
      </c>
      <c r="E33" s="11">
        <f t="shared" si="11"/>
        <v>3124.7709999999997</v>
      </c>
      <c r="F33" s="11">
        <f t="shared" si="11"/>
        <v>3408.6909999999998</v>
      </c>
      <c r="G33" s="11">
        <f t="shared" si="11"/>
        <v>3692.6109999999999</v>
      </c>
      <c r="H33" s="11">
        <f t="shared" si="11"/>
        <v>3976.5309999999999</v>
      </c>
      <c r="I33" s="11">
        <f t="shared" si="11"/>
        <v>4260.451</v>
      </c>
    </row>
    <row r="34" spans="1:10" hidden="1"/>
    <row r="35" spans="1:10" ht="15.6" hidden="1">
      <c r="A35" s="3" t="s">
        <v>10</v>
      </c>
      <c r="B35" s="6">
        <f>SUM(B27,B33)</f>
        <v>19503.991000000002</v>
      </c>
      <c r="C35" s="6">
        <f t="shared" ref="C35:I35" si="12">SUM(C27,C33)</f>
        <v>21867.911</v>
      </c>
      <c r="D35" s="6">
        <f t="shared" si="12"/>
        <v>23640.850999999999</v>
      </c>
      <c r="E35" s="6">
        <f t="shared" si="12"/>
        <v>26004.771000000001</v>
      </c>
      <c r="F35" s="6">
        <f t="shared" si="12"/>
        <v>28368.690999999999</v>
      </c>
      <c r="G35" s="6">
        <f t="shared" si="12"/>
        <v>30732.611000000001</v>
      </c>
      <c r="H35" s="6">
        <f t="shared" si="12"/>
        <v>33096.531000000003</v>
      </c>
      <c r="I35" s="6">
        <f t="shared" si="12"/>
        <v>35460.451000000001</v>
      </c>
    </row>
    <row r="36" spans="1:10" hidden="1"/>
    <row r="37" spans="1:10" hidden="1">
      <c r="A37" s="1" t="s">
        <v>11</v>
      </c>
    </row>
    <row r="38" spans="1:10" hidden="1">
      <c r="A38" t="s">
        <v>14</v>
      </c>
      <c r="B38" s="2">
        <f>SUM(B27*0.1)</f>
        <v>1716</v>
      </c>
      <c r="C38" s="2">
        <f t="shared" ref="C38:I38" si="13">SUM(C27*0.1)</f>
        <v>1924</v>
      </c>
      <c r="D38" s="2">
        <f t="shared" si="13"/>
        <v>2080</v>
      </c>
      <c r="E38" s="2">
        <f t="shared" si="13"/>
        <v>2288</v>
      </c>
      <c r="F38" s="2">
        <f t="shared" si="13"/>
        <v>2496</v>
      </c>
      <c r="G38" s="2">
        <f t="shared" si="13"/>
        <v>2704</v>
      </c>
      <c r="H38" s="2">
        <f t="shared" si="13"/>
        <v>2912</v>
      </c>
      <c r="I38" s="2">
        <f t="shared" si="13"/>
        <v>3120</v>
      </c>
    </row>
    <row r="39" spans="1:10" ht="30.6" hidden="1" customHeight="1">
      <c r="A39" s="4" t="s">
        <v>12</v>
      </c>
      <c r="B39" s="5">
        <v>12000</v>
      </c>
      <c r="C39" s="5">
        <v>12000</v>
      </c>
      <c r="D39" s="5">
        <v>12000</v>
      </c>
      <c r="E39" s="5">
        <v>12000</v>
      </c>
      <c r="F39" s="5">
        <v>12000</v>
      </c>
      <c r="G39" s="5">
        <v>12000</v>
      </c>
      <c r="H39" s="5">
        <v>12000</v>
      </c>
      <c r="I39" s="5">
        <v>12000</v>
      </c>
    </row>
    <row r="40" spans="1:10" hidden="1"/>
    <row r="41" spans="1:10">
      <c r="A41" s="1" t="s">
        <v>13</v>
      </c>
      <c r="B41" s="6">
        <f t="shared" ref="B41:H41" si="14">SUM(B35, B38:B39)</f>
        <v>33219.991000000002</v>
      </c>
      <c r="C41" s="6">
        <f t="shared" si="14"/>
        <v>35791.911</v>
      </c>
      <c r="D41" s="6">
        <f t="shared" si="14"/>
        <v>37720.850999999995</v>
      </c>
      <c r="E41" s="6">
        <f t="shared" si="14"/>
        <v>40292.771000000001</v>
      </c>
      <c r="F41" s="6">
        <f t="shared" si="14"/>
        <v>42864.690999999999</v>
      </c>
      <c r="G41" s="6">
        <f t="shared" si="14"/>
        <v>45436.611000000004</v>
      </c>
      <c r="H41" s="6">
        <f t="shared" si="14"/>
        <v>48008.531000000003</v>
      </c>
      <c r="I41" s="6">
        <f>SUM(I35, I38:I39)</f>
        <v>50580.451000000001</v>
      </c>
      <c r="J41" s="2">
        <f>SUM(I41-B41)</f>
        <v>17360.46</v>
      </c>
    </row>
    <row r="42" spans="1:10" s="7" customFormat="1">
      <c r="J42" s="15"/>
    </row>
    <row r="43" spans="1:10" hidden="1"/>
    <row r="44" spans="1:10">
      <c r="A44" t="s">
        <v>34</v>
      </c>
      <c r="B44" s="1" t="s">
        <v>16</v>
      </c>
      <c r="C44" s="1" t="s">
        <v>17</v>
      </c>
      <c r="D44" s="1" t="s">
        <v>18</v>
      </c>
      <c r="E44" s="1">
        <v>2021</v>
      </c>
      <c r="F44" s="1">
        <v>2022</v>
      </c>
      <c r="G44" s="1">
        <v>2023</v>
      </c>
      <c r="H44" s="1">
        <v>2024</v>
      </c>
      <c r="I44" s="1">
        <v>2025</v>
      </c>
    </row>
    <row r="45" spans="1:10">
      <c r="A45" t="s">
        <v>29</v>
      </c>
      <c r="B45" s="2">
        <v>11</v>
      </c>
      <c r="C45" s="2">
        <v>11</v>
      </c>
      <c r="D45" s="2">
        <v>11</v>
      </c>
      <c r="E45" s="2">
        <v>11</v>
      </c>
      <c r="F45" s="2">
        <v>12</v>
      </c>
      <c r="G45" s="2">
        <v>13</v>
      </c>
      <c r="H45" s="2">
        <v>14</v>
      </c>
      <c r="I45" s="2">
        <v>15</v>
      </c>
    </row>
    <row r="46" spans="1:10" hidden="1">
      <c r="A46" t="s">
        <v>7</v>
      </c>
      <c r="B46">
        <v>40</v>
      </c>
      <c r="C46">
        <v>40</v>
      </c>
      <c r="D46">
        <v>40</v>
      </c>
      <c r="E46">
        <v>40</v>
      </c>
      <c r="F46">
        <v>40</v>
      </c>
      <c r="G46">
        <v>40</v>
      </c>
      <c r="H46">
        <v>40</v>
      </c>
      <c r="I46">
        <v>40</v>
      </c>
    </row>
    <row r="47" spans="1:10" hidden="1">
      <c r="A47" t="s">
        <v>8</v>
      </c>
      <c r="B47">
        <v>52</v>
      </c>
      <c r="C47">
        <v>52</v>
      </c>
      <c r="D47">
        <v>52</v>
      </c>
      <c r="E47">
        <v>52</v>
      </c>
      <c r="F47">
        <v>52</v>
      </c>
      <c r="G47">
        <v>52</v>
      </c>
      <c r="H47">
        <v>52</v>
      </c>
      <c r="I47">
        <v>52</v>
      </c>
    </row>
    <row r="48" spans="1:10" hidden="1">
      <c r="A48" s="10" t="s">
        <v>2</v>
      </c>
      <c r="B48" s="11">
        <f t="shared" ref="B48:I48" si="15">SUM(B45*B46*B47)</f>
        <v>22880</v>
      </c>
      <c r="C48" s="11">
        <f t="shared" si="15"/>
        <v>22880</v>
      </c>
      <c r="D48" s="11">
        <f t="shared" si="15"/>
        <v>22880</v>
      </c>
      <c r="E48" s="11">
        <f t="shared" si="15"/>
        <v>22880</v>
      </c>
      <c r="F48" s="11">
        <f t="shared" si="15"/>
        <v>24960</v>
      </c>
      <c r="G48" s="11">
        <f t="shared" si="15"/>
        <v>27040</v>
      </c>
      <c r="H48" s="11">
        <f t="shared" si="15"/>
        <v>29120</v>
      </c>
      <c r="I48" s="11">
        <f t="shared" si="15"/>
        <v>31200</v>
      </c>
    </row>
    <row r="49" spans="1:10" hidden="1">
      <c r="A49" s="10"/>
      <c r="B49" s="10"/>
      <c r="C49" s="10"/>
      <c r="D49" s="10"/>
      <c r="E49" s="10"/>
      <c r="F49" s="10"/>
      <c r="G49" s="10"/>
      <c r="H49" s="10"/>
      <c r="I49" s="10"/>
    </row>
    <row r="50" spans="1:10" hidden="1">
      <c r="A50" s="10" t="s">
        <v>3</v>
      </c>
      <c r="B50" s="10"/>
      <c r="C50" s="10"/>
      <c r="D50" s="10"/>
      <c r="E50" s="10"/>
      <c r="F50" s="10"/>
      <c r="G50" s="10"/>
      <c r="H50" s="10"/>
      <c r="I50" s="10"/>
    </row>
    <row r="51" spans="1:10" hidden="1">
      <c r="A51" s="10" t="s">
        <v>4</v>
      </c>
      <c r="B51" s="11">
        <f t="shared" ref="B51:I51" si="16">SUM(B48*0.0765)</f>
        <v>1750.32</v>
      </c>
      <c r="C51" s="11">
        <f t="shared" si="16"/>
        <v>1750.32</v>
      </c>
      <c r="D51" s="11">
        <f t="shared" si="16"/>
        <v>1750.32</v>
      </c>
      <c r="E51" s="11">
        <f t="shared" si="16"/>
        <v>1750.32</v>
      </c>
      <c r="F51" s="11">
        <f t="shared" si="16"/>
        <v>1909.44</v>
      </c>
      <c r="G51" s="11">
        <f t="shared" si="16"/>
        <v>2068.56</v>
      </c>
      <c r="H51" s="11">
        <f t="shared" si="16"/>
        <v>2227.6799999999998</v>
      </c>
      <c r="I51" s="11">
        <f t="shared" si="16"/>
        <v>2386.8000000000002</v>
      </c>
    </row>
    <row r="52" spans="1:10" hidden="1">
      <c r="A52" s="10" t="s">
        <v>5</v>
      </c>
      <c r="B52" s="11">
        <f t="shared" ref="B52:I52" si="17">SUM(B48*0.06)</f>
        <v>1372.8</v>
      </c>
      <c r="C52" s="11">
        <f t="shared" si="17"/>
        <v>1372.8</v>
      </c>
      <c r="D52" s="11">
        <f t="shared" si="17"/>
        <v>1372.8</v>
      </c>
      <c r="E52" s="11">
        <f t="shared" si="17"/>
        <v>1372.8</v>
      </c>
      <c r="F52" s="11">
        <f t="shared" si="17"/>
        <v>1497.6</v>
      </c>
      <c r="G52" s="11">
        <f t="shared" si="17"/>
        <v>1622.3999999999999</v>
      </c>
      <c r="H52" s="11">
        <f t="shared" si="17"/>
        <v>1747.2</v>
      </c>
      <c r="I52" s="11">
        <f t="shared" si="17"/>
        <v>1872</v>
      </c>
    </row>
    <row r="53" spans="1:10" hidden="1">
      <c r="A53" s="10" t="s">
        <v>6</v>
      </c>
      <c r="B53" s="11">
        <f t="shared" ref="B53:I53" si="18">SUM(B47*0.03175)</f>
        <v>1.651</v>
      </c>
      <c r="C53" s="11">
        <f t="shared" si="18"/>
        <v>1.651</v>
      </c>
      <c r="D53" s="11">
        <f t="shared" si="18"/>
        <v>1.651</v>
      </c>
      <c r="E53" s="11">
        <f t="shared" si="18"/>
        <v>1.651</v>
      </c>
      <c r="F53" s="11">
        <f t="shared" si="18"/>
        <v>1.651</v>
      </c>
      <c r="G53" s="11">
        <f t="shared" si="18"/>
        <v>1.651</v>
      </c>
      <c r="H53" s="11">
        <f t="shared" si="18"/>
        <v>1.651</v>
      </c>
      <c r="I53" s="11">
        <f t="shared" si="18"/>
        <v>1.651</v>
      </c>
    </row>
    <row r="54" spans="1:10" hidden="1">
      <c r="A54" s="10" t="s">
        <v>9</v>
      </c>
      <c r="B54" s="11">
        <f t="shared" ref="B54:I54" si="19">SUM(B51:B53)</f>
        <v>3124.7709999999997</v>
      </c>
      <c r="C54" s="11">
        <f t="shared" si="19"/>
        <v>3124.7709999999997</v>
      </c>
      <c r="D54" s="11">
        <f t="shared" si="19"/>
        <v>3124.7709999999997</v>
      </c>
      <c r="E54" s="11">
        <f t="shared" si="19"/>
        <v>3124.7709999999997</v>
      </c>
      <c r="F54" s="11">
        <f t="shared" si="19"/>
        <v>3408.6909999999998</v>
      </c>
      <c r="G54" s="11">
        <f t="shared" si="19"/>
        <v>3692.6109999999999</v>
      </c>
      <c r="H54" s="11">
        <f t="shared" si="19"/>
        <v>3976.5309999999999</v>
      </c>
      <c r="I54" s="11">
        <f t="shared" si="19"/>
        <v>4260.451</v>
      </c>
    </row>
    <row r="55" spans="1:10" hidden="1"/>
    <row r="56" spans="1:10" ht="15.6" hidden="1">
      <c r="A56" s="3" t="s">
        <v>10</v>
      </c>
      <c r="B56" s="6">
        <f t="shared" ref="B56:I56" si="20">SUM(B48,B54)</f>
        <v>26004.771000000001</v>
      </c>
      <c r="C56" s="6">
        <f t="shared" si="20"/>
        <v>26004.771000000001</v>
      </c>
      <c r="D56" s="6">
        <f t="shared" si="20"/>
        <v>26004.771000000001</v>
      </c>
      <c r="E56" s="6">
        <f t="shared" si="20"/>
        <v>26004.771000000001</v>
      </c>
      <c r="F56" s="6">
        <f t="shared" si="20"/>
        <v>28368.690999999999</v>
      </c>
      <c r="G56" s="6">
        <f t="shared" si="20"/>
        <v>30732.611000000001</v>
      </c>
      <c r="H56" s="6">
        <f t="shared" si="20"/>
        <v>33096.531000000003</v>
      </c>
      <c r="I56" s="6">
        <f t="shared" si="20"/>
        <v>35460.451000000001</v>
      </c>
    </row>
    <row r="57" spans="1:10" hidden="1"/>
    <row r="58" spans="1:10" hidden="1">
      <c r="A58" s="1" t="s">
        <v>11</v>
      </c>
    </row>
    <row r="59" spans="1:10" hidden="1">
      <c r="A59" t="s">
        <v>14</v>
      </c>
      <c r="B59" s="2">
        <f t="shared" ref="B59:I59" si="21">SUM(B48*0.1)</f>
        <v>2288</v>
      </c>
      <c r="C59" s="2">
        <f t="shared" si="21"/>
        <v>2288</v>
      </c>
      <c r="D59" s="2">
        <f t="shared" si="21"/>
        <v>2288</v>
      </c>
      <c r="E59" s="2">
        <f t="shared" si="21"/>
        <v>2288</v>
      </c>
      <c r="F59" s="2">
        <f t="shared" si="21"/>
        <v>2496</v>
      </c>
      <c r="G59" s="2">
        <f t="shared" si="21"/>
        <v>2704</v>
      </c>
      <c r="H59" s="2">
        <f t="shared" si="21"/>
        <v>2912</v>
      </c>
      <c r="I59" s="2">
        <f t="shared" si="21"/>
        <v>3120</v>
      </c>
    </row>
    <row r="60" spans="1:10" ht="30" hidden="1" customHeight="1">
      <c r="A60" s="4" t="s">
        <v>12</v>
      </c>
      <c r="B60" s="5">
        <v>12000</v>
      </c>
      <c r="C60" s="5">
        <v>12000</v>
      </c>
      <c r="D60" s="5">
        <v>12000</v>
      </c>
      <c r="E60" s="5">
        <v>12000</v>
      </c>
      <c r="F60" s="5">
        <v>12000</v>
      </c>
      <c r="G60" s="5">
        <v>12000</v>
      </c>
      <c r="H60" s="5">
        <v>12000</v>
      </c>
      <c r="I60" s="5">
        <v>12000</v>
      </c>
    </row>
    <row r="61" spans="1:10" hidden="1"/>
    <row r="62" spans="1:10">
      <c r="A62" s="1" t="s">
        <v>13</v>
      </c>
      <c r="B62" s="6">
        <f t="shared" ref="B62:H62" si="22">SUM(B56, B59:B60)</f>
        <v>40292.771000000001</v>
      </c>
      <c r="C62" s="6">
        <f t="shared" si="22"/>
        <v>40292.771000000001</v>
      </c>
      <c r="D62" s="6">
        <f t="shared" si="22"/>
        <v>40292.771000000001</v>
      </c>
      <c r="E62" s="6">
        <f t="shared" si="22"/>
        <v>40292.771000000001</v>
      </c>
      <c r="F62" s="6">
        <f t="shared" si="22"/>
        <v>42864.690999999999</v>
      </c>
      <c r="G62" s="6">
        <f t="shared" si="22"/>
        <v>45436.611000000004</v>
      </c>
      <c r="H62" s="6">
        <f t="shared" si="22"/>
        <v>48008.531000000003</v>
      </c>
      <c r="I62" s="6">
        <f>SUM(I56, I59:I60)</f>
        <v>50580.451000000001</v>
      </c>
      <c r="J62" s="2">
        <f>SUM(I62-B62)</f>
        <v>10287.68</v>
      </c>
    </row>
    <row r="63" spans="1:10" s="7" customFormat="1">
      <c r="J63" s="15"/>
    </row>
    <row r="64" spans="1:10">
      <c r="A64" t="s">
        <v>35</v>
      </c>
      <c r="B64" t="s">
        <v>16</v>
      </c>
      <c r="C64" t="s">
        <v>17</v>
      </c>
      <c r="D64" t="s">
        <v>18</v>
      </c>
      <c r="E64">
        <v>2021</v>
      </c>
      <c r="F64">
        <v>2022</v>
      </c>
      <c r="G64">
        <v>2023</v>
      </c>
      <c r="H64">
        <v>2024</v>
      </c>
      <c r="I64">
        <v>2025</v>
      </c>
    </row>
    <row r="65" spans="1:9">
      <c r="A65" t="s">
        <v>29</v>
      </c>
      <c r="B65" s="2">
        <v>20</v>
      </c>
      <c r="C65" s="2">
        <v>20</v>
      </c>
      <c r="D65" s="2">
        <v>20</v>
      </c>
      <c r="E65" s="2">
        <v>20</v>
      </c>
      <c r="F65" s="2">
        <v>20</v>
      </c>
      <c r="G65" s="2">
        <v>20</v>
      </c>
      <c r="H65" s="2">
        <v>20</v>
      </c>
      <c r="I65" s="2">
        <v>20</v>
      </c>
    </row>
    <row r="66" spans="1:9" hidden="1">
      <c r="A66" t="s">
        <v>7</v>
      </c>
      <c r="B66">
        <v>40</v>
      </c>
      <c r="C66">
        <v>40</v>
      </c>
      <c r="D66">
        <v>40</v>
      </c>
      <c r="E66">
        <v>40</v>
      </c>
      <c r="F66">
        <v>40</v>
      </c>
      <c r="G66">
        <v>40</v>
      </c>
      <c r="H66">
        <v>40</v>
      </c>
      <c r="I66">
        <v>40</v>
      </c>
    </row>
    <row r="67" spans="1:9" hidden="1">
      <c r="A67" t="s">
        <v>8</v>
      </c>
      <c r="B67">
        <v>52</v>
      </c>
      <c r="C67">
        <v>52</v>
      </c>
      <c r="D67">
        <v>52</v>
      </c>
      <c r="E67">
        <v>52</v>
      </c>
      <c r="F67">
        <v>52</v>
      </c>
      <c r="G67">
        <v>52</v>
      </c>
      <c r="H67">
        <v>52</v>
      </c>
      <c r="I67">
        <v>52</v>
      </c>
    </row>
    <row r="68" spans="1:9" hidden="1">
      <c r="A68" s="10" t="s">
        <v>2</v>
      </c>
      <c r="B68" s="11">
        <f t="shared" ref="B68:I68" si="23">SUM(B65*B66*B67)</f>
        <v>41600</v>
      </c>
      <c r="C68" s="11">
        <f t="shared" si="23"/>
        <v>41600</v>
      </c>
      <c r="D68" s="11">
        <f t="shared" si="23"/>
        <v>41600</v>
      </c>
      <c r="E68" s="11">
        <f t="shared" si="23"/>
        <v>41600</v>
      </c>
      <c r="F68" s="11">
        <f t="shared" si="23"/>
        <v>41600</v>
      </c>
      <c r="G68" s="11">
        <f t="shared" si="23"/>
        <v>41600</v>
      </c>
      <c r="H68" s="11">
        <f t="shared" si="23"/>
        <v>41600</v>
      </c>
      <c r="I68" s="11">
        <f t="shared" si="23"/>
        <v>41600</v>
      </c>
    </row>
    <row r="69" spans="1:9" hidden="1">
      <c r="A69" s="10"/>
      <c r="B69" s="10"/>
      <c r="C69" s="10"/>
      <c r="D69" s="10"/>
      <c r="E69" s="10"/>
      <c r="F69" s="10"/>
      <c r="G69" s="10"/>
      <c r="H69" s="10"/>
      <c r="I69" s="10"/>
    </row>
    <row r="70" spans="1:9" hidden="1">
      <c r="A70" s="10" t="s">
        <v>3</v>
      </c>
      <c r="B70" s="10"/>
      <c r="C70" s="10"/>
      <c r="D70" s="10"/>
      <c r="E70" s="10"/>
      <c r="F70" s="10"/>
      <c r="G70" s="10"/>
      <c r="H70" s="10"/>
      <c r="I70" s="10"/>
    </row>
    <row r="71" spans="1:9" hidden="1">
      <c r="A71" s="10" t="s">
        <v>4</v>
      </c>
      <c r="B71" s="11">
        <f t="shared" ref="B71:I71" si="24">SUM(B68*0.0765)</f>
        <v>3182.4</v>
      </c>
      <c r="C71" s="11">
        <f t="shared" si="24"/>
        <v>3182.4</v>
      </c>
      <c r="D71" s="11">
        <f t="shared" si="24"/>
        <v>3182.4</v>
      </c>
      <c r="E71" s="11">
        <f t="shared" si="24"/>
        <v>3182.4</v>
      </c>
      <c r="F71" s="11">
        <f t="shared" si="24"/>
        <v>3182.4</v>
      </c>
      <c r="G71" s="11">
        <f t="shared" si="24"/>
        <v>3182.4</v>
      </c>
      <c r="H71" s="11">
        <f t="shared" si="24"/>
        <v>3182.4</v>
      </c>
      <c r="I71" s="11">
        <f t="shared" si="24"/>
        <v>3182.4</v>
      </c>
    </row>
    <row r="72" spans="1:9" hidden="1">
      <c r="A72" s="10" t="s">
        <v>5</v>
      </c>
      <c r="B72" s="11">
        <f t="shared" ref="B72:I72" si="25">SUM(B68*0.06)</f>
        <v>2496</v>
      </c>
      <c r="C72" s="11">
        <f t="shared" si="25"/>
        <v>2496</v>
      </c>
      <c r="D72" s="11">
        <f t="shared" si="25"/>
        <v>2496</v>
      </c>
      <c r="E72" s="11">
        <f t="shared" si="25"/>
        <v>2496</v>
      </c>
      <c r="F72" s="11">
        <f t="shared" si="25"/>
        <v>2496</v>
      </c>
      <c r="G72" s="11">
        <f t="shared" si="25"/>
        <v>2496</v>
      </c>
      <c r="H72" s="11">
        <f t="shared" si="25"/>
        <v>2496</v>
      </c>
      <c r="I72" s="11">
        <f t="shared" si="25"/>
        <v>2496</v>
      </c>
    </row>
    <row r="73" spans="1:9" hidden="1">
      <c r="A73" s="10" t="s">
        <v>6</v>
      </c>
      <c r="B73" s="11">
        <f t="shared" ref="B73:I73" si="26">SUM(B67*0.03175)</f>
        <v>1.651</v>
      </c>
      <c r="C73" s="11">
        <f t="shared" si="26"/>
        <v>1.651</v>
      </c>
      <c r="D73" s="11">
        <f t="shared" si="26"/>
        <v>1.651</v>
      </c>
      <c r="E73" s="11">
        <f t="shared" si="26"/>
        <v>1.651</v>
      </c>
      <c r="F73" s="11">
        <f t="shared" si="26"/>
        <v>1.651</v>
      </c>
      <c r="G73" s="11">
        <f t="shared" si="26"/>
        <v>1.651</v>
      </c>
      <c r="H73" s="11">
        <f t="shared" si="26"/>
        <v>1.651</v>
      </c>
      <c r="I73" s="11">
        <f t="shared" si="26"/>
        <v>1.651</v>
      </c>
    </row>
    <row r="74" spans="1:9" hidden="1">
      <c r="A74" s="10" t="s">
        <v>9</v>
      </c>
      <c r="B74" s="11">
        <f t="shared" ref="B74:I74" si="27">SUM(B71:B73)</f>
        <v>5680.0509999999995</v>
      </c>
      <c r="C74" s="11">
        <f t="shared" si="27"/>
        <v>5680.0509999999995</v>
      </c>
      <c r="D74" s="11">
        <f t="shared" si="27"/>
        <v>5680.0509999999995</v>
      </c>
      <c r="E74" s="11">
        <f t="shared" si="27"/>
        <v>5680.0509999999995</v>
      </c>
      <c r="F74" s="11">
        <f t="shared" si="27"/>
        <v>5680.0509999999995</v>
      </c>
      <c r="G74" s="11">
        <f t="shared" si="27"/>
        <v>5680.0509999999995</v>
      </c>
      <c r="H74" s="11">
        <f t="shared" si="27"/>
        <v>5680.0509999999995</v>
      </c>
      <c r="I74" s="11">
        <f t="shared" si="27"/>
        <v>5680.0509999999995</v>
      </c>
    </row>
    <row r="75" spans="1:9" hidden="1"/>
    <row r="76" spans="1:9" ht="15.6" hidden="1">
      <c r="A76" s="3" t="s">
        <v>10</v>
      </c>
      <c r="B76" s="6">
        <f t="shared" ref="B76:I76" si="28">SUM(B68,B74)</f>
        <v>47280.050999999999</v>
      </c>
      <c r="C76" s="6">
        <f t="shared" si="28"/>
        <v>47280.050999999999</v>
      </c>
      <c r="D76" s="6">
        <f t="shared" si="28"/>
        <v>47280.050999999999</v>
      </c>
      <c r="E76" s="6">
        <f t="shared" si="28"/>
        <v>47280.050999999999</v>
      </c>
      <c r="F76" s="6">
        <f t="shared" si="28"/>
        <v>47280.050999999999</v>
      </c>
      <c r="G76" s="6">
        <f t="shared" si="28"/>
        <v>47280.050999999999</v>
      </c>
      <c r="H76" s="6">
        <f t="shared" si="28"/>
        <v>47280.050999999999</v>
      </c>
      <c r="I76" s="6">
        <f t="shared" si="28"/>
        <v>47280.050999999999</v>
      </c>
    </row>
    <row r="77" spans="1:9" hidden="1"/>
    <row r="78" spans="1:9" hidden="1"/>
    <row r="79" spans="1:9" hidden="1">
      <c r="A79" s="1" t="s">
        <v>11</v>
      </c>
    </row>
    <row r="80" spans="1:9" hidden="1">
      <c r="A80" t="s">
        <v>14</v>
      </c>
      <c r="B80" s="2">
        <f t="shared" ref="B80:I80" si="29">SUM(B68*0.1)</f>
        <v>4160</v>
      </c>
      <c r="C80" s="2">
        <f t="shared" si="29"/>
        <v>4160</v>
      </c>
      <c r="D80" s="2">
        <f t="shared" si="29"/>
        <v>4160</v>
      </c>
      <c r="E80" s="2">
        <f t="shared" si="29"/>
        <v>4160</v>
      </c>
      <c r="F80" s="2">
        <f t="shared" si="29"/>
        <v>4160</v>
      </c>
      <c r="G80" s="2">
        <f t="shared" si="29"/>
        <v>4160</v>
      </c>
      <c r="H80" s="2">
        <f t="shared" si="29"/>
        <v>4160</v>
      </c>
      <c r="I80" s="2">
        <f t="shared" si="29"/>
        <v>4160</v>
      </c>
    </row>
    <row r="81" spans="1:10" ht="27.6" hidden="1" customHeight="1">
      <c r="A81" s="4" t="s">
        <v>12</v>
      </c>
      <c r="B81" s="5">
        <v>12000</v>
      </c>
      <c r="C81" s="5">
        <v>12000</v>
      </c>
      <c r="D81" s="5">
        <v>12000</v>
      </c>
      <c r="E81" s="5">
        <v>12000</v>
      </c>
      <c r="F81" s="5">
        <v>12000</v>
      </c>
      <c r="G81" s="5">
        <v>12000</v>
      </c>
      <c r="H81" s="5">
        <v>12000</v>
      </c>
      <c r="I81" s="5">
        <v>12000</v>
      </c>
    </row>
    <row r="82" spans="1:10" hidden="1"/>
    <row r="83" spans="1:10">
      <c r="A83" s="1" t="s">
        <v>13</v>
      </c>
      <c r="B83" s="6">
        <f>SUM(B76, B80:B81)</f>
        <v>63440.050999999999</v>
      </c>
      <c r="C83" s="6">
        <f t="shared" ref="C83:I83" si="30">SUM(C76, C80:C81)</f>
        <v>63440.050999999999</v>
      </c>
      <c r="D83" s="6">
        <f t="shared" si="30"/>
        <v>63440.050999999999</v>
      </c>
      <c r="E83" s="6">
        <f t="shared" si="30"/>
        <v>63440.050999999999</v>
      </c>
      <c r="F83" s="6">
        <f t="shared" si="30"/>
        <v>63440.050999999999</v>
      </c>
      <c r="G83" s="6">
        <f t="shared" si="30"/>
        <v>63440.050999999999</v>
      </c>
      <c r="H83" s="6">
        <f t="shared" si="30"/>
        <v>63440.050999999999</v>
      </c>
      <c r="I83" s="6">
        <f t="shared" si="30"/>
        <v>63440.050999999999</v>
      </c>
      <c r="J83" s="2">
        <f>SUM(I83-B83)</f>
        <v>0</v>
      </c>
    </row>
    <row r="84" spans="1:10">
      <c r="A84" s="1"/>
      <c r="B84" s="6"/>
      <c r="C84" s="6"/>
      <c r="D84" s="6"/>
      <c r="E84" s="6"/>
      <c r="F84" s="6"/>
      <c r="G84" s="6"/>
      <c r="H84" s="6"/>
      <c r="I84" s="6"/>
    </row>
    <row r="85" spans="1:10" hidden="1">
      <c r="B85" s="2">
        <f>SUM(B21,B41,B62,B83)</f>
        <v>146705.63400000002</v>
      </c>
      <c r="C85" s="2">
        <f>SUM(C21,C41,C62,C83)</f>
        <v>150459.514</v>
      </c>
      <c r="D85" s="2">
        <f>SUM(D21,D41,D62,D83)</f>
        <v>153274.924</v>
      </c>
      <c r="E85" s="2">
        <f>SUM(E21,E41,E62,E83)</f>
        <v>157028.804</v>
      </c>
      <c r="F85" s="2">
        <f>SUM(F21,F41,F62,F83)</f>
        <v>163354.60399999999</v>
      </c>
      <c r="G85" s="2">
        <f>SUM(G21,G41,G62,G83)</f>
        <v>169680.40400000001</v>
      </c>
      <c r="H85" s="2">
        <f>SUM(H21,H41,H62,H83)</f>
        <v>176006.204</v>
      </c>
      <c r="I85" s="2">
        <f>SUM(I21,I41,I62,I83)</f>
        <v>182332.00400000002</v>
      </c>
    </row>
    <row r="86" spans="1:10">
      <c r="C86" s="2">
        <f>SUM(C85-B85)</f>
        <v>3753.8799999999756</v>
      </c>
      <c r="D86" s="2">
        <f t="shared" ref="D86:I86" si="31">SUM(D85-C85)</f>
        <v>2815.4100000000035</v>
      </c>
      <c r="E86" s="2">
        <f t="shared" si="31"/>
        <v>3753.8800000000047</v>
      </c>
      <c r="F86" s="2">
        <f t="shared" si="31"/>
        <v>6325.7999999999884</v>
      </c>
      <c r="G86" s="2">
        <f t="shared" si="31"/>
        <v>6325.8000000000175</v>
      </c>
      <c r="H86" s="2">
        <f t="shared" si="31"/>
        <v>6325.7999999999884</v>
      </c>
      <c r="I86" s="2">
        <f t="shared" si="31"/>
        <v>6325.8000000000175</v>
      </c>
      <c r="J86" s="2">
        <f>SUM(C86,D86,E86,F86,G86,H86,I86)</f>
        <v>35626.369999999995</v>
      </c>
    </row>
    <row r="88" spans="1:10">
      <c r="A88" t="s">
        <v>19</v>
      </c>
    </row>
    <row r="89" spans="1:10" hidden="1"/>
    <row r="90" spans="1:10">
      <c r="A90" t="s">
        <v>27</v>
      </c>
      <c r="B90" t="s">
        <v>16</v>
      </c>
      <c r="C90" t="s">
        <v>17</v>
      </c>
      <c r="D90" t="s">
        <v>18</v>
      </c>
      <c r="E90">
        <v>2021</v>
      </c>
      <c r="F90">
        <v>2022</v>
      </c>
      <c r="G90">
        <v>2023</v>
      </c>
      <c r="H90">
        <v>2024</v>
      </c>
      <c r="I90">
        <v>2025</v>
      </c>
    </row>
    <row r="91" spans="1:10">
      <c r="A91" t="s">
        <v>1</v>
      </c>
      <c r="B91" s="2">
        <v>8.25</v>
      </c>
      <c r="C91" s="2">
        <v>9.25</v>
      </c>
      <c r="D91" s="2">
        <v>10</v>
      </c>
      <c r="E91" s="2">
        <v>11</v>
      </c>
      <c r="F91" s="2">
        <v>12</v>
      </c>
      <c r="G91" s="2">
        <v>13</v>
      </c>
      <c r="H91" s="2">
        <v>14</v>
      </c>
      <c r="I91" s="2">
        <v>15</v>
      </c>
    </row>
    <row r="92" spans="1:10" hidden="1">
      <c r="A92" t="s">
        <v>7</v>
      </c>
      <c r="B92">
        <v>20</v>
      </c>
      <c r="C92">
        <v>20</v>
      </c>
      <c r="D92">
        <v>20</v>
      </c>
      <c r="E92">
        <v>20</v>
      </c>
      <c r="F92">
        <v>20</v>
      </c>
      <c r="G92">
        <v>20</v>
      </c>
      <c r="H92">
        <v>20</v>
      </c>
      <c r="I92">
        <v>20</v>
      </c>
    </row>
    <row r="93" spans="1:10" hidden="1">
      <c r="A93" t="s">
        <v>8</v>
      </c>
      <c r="B93">
        <v>52</v>
      </c>
      <c r="C93">
        <v>52</v>
      </c>
      <c r="D93">
        <v>52</v>
      </c>
      <c r="E93">
        <v>52</v>
      </c>
      <c r="F93">
        <v>52</v>
      </c>
      <c r="G93">
        <v>52</v>
      </c>
      <c r="H93">
        <v>52</v>
      </c>
      <c r="I93">
        <v>52</v>
      </c>
    </row>
    <row r="94" spans="1:10" hidden="1">
      <c r="A94" s="1" t="s">
        <v>2</v>
      </c>
      <c r="B94" s="6">
        <f>SUM(B91*B92*B93)</f>
        <v>8580</v>
      </c>
      <c r="C94" s="6">
        <f t="shared" ref="C94:I94" si="32">SUM(C91*C92*C93)</f>
        <v>9620</v>
      </c>
      <c r="D94" s="6">
        <f t="shared" si="32"/>
        <v>10400</v>
      </c>
      <c r="E94" s="6">
        <f t="shared" si="32"/>
        <v>11440</v>
      </c>
      <c r="F94" s="6">
        <f t="shared" si="32"/>
        <v>12480</v>
      </c>
      <c r="G94" s="6">
        <f t="shared" si="32"/>
        <v>13520</v>
      </c>
      <c r="H94" s="6">
        <f t="shared" si="32"/>
        <v>14560</v>
      </c>
      <c r="I94" s="6">
        <f t="shared" si="32"/>
        <v>15600</v>
      </c>
    </row>
    <row r="95" spans="1:10" hidden="1"/>
    <row r="96" spans="1:10" hidden="1">
      <c r="A96" s="1" t="s">
        <v>3</v>
      </c>
    </row>
    <row r="97" spans="1:10" hidden="1">
      <c r="A97" t="s">
        <v>4</v>
      </c>
      <c r="B97" s="2">
        <f>SUM(B94*0.0765)</f>
        <v>656.37</v>
      </c>
      <c r="C97" s="2">
        <f t="shared" ref="C97:I97" si="33">SUM(C94*0.0765)</f>
        <v>735.93</v>
      </c>
      <c r="D97" s="2">
        <f t="shared" si="33"/>
        <v>795.6</v>
      </c>
      <c r="E97" s="2">
        <f t="shared" si="33"/>
        <v>875.16</v>
      </c>
      <c r="F97" s="2">
        <f t="shared" si="33"/>
        <v>954.72</v>
      </c>
      <c r="G97" s="2">
        <f t="shared" si="33"/>
        <v>1034.28</v>
      </c>
      <c r="H97" s="2">
        <f t="shared" si="33"/>
        <v>1113.8399999999999</v>
      </c>
      <c r="I97" s="2">
        <f t="shared" si="33"/>
        <v>1193.4000000000001</v>
      </c>
    </row>
    <row r="98" spans="1:10" hidden="1">
      <c r="A98" t="s">
        <v>5</v>
      </c>
      <c r="B98" s="2">
        <f>SUM(B94*0.06)</f>
        <v>514.79999999999995</v>
      </c>
      <c r="C98" s="2">
        <f t="shared" ref="C98:I98" si="34">SUM(C94*0.06)</f>
        <v>577.19999999999993</v>
      </c>
      <c r="D98" s="2">
        <f t="shared" si="34"/>
        <v>624</v>
      </c>
      <c r="E98" s="2">
        <f t="shared" si="34"/>
        <v>686.4</v>
      </c>
      <c r="F98" s="2">
        <f t="shared" si="34"/>
        <v>748.8</v>
      </c>
      <c r="G98" s="2">
        <f t="shared" si="34"/>
        <v>811.19999999999993</v>
      </c>
      <c r="H98" s="2">
        <f t="shared" si="34"/>
        <v>873.6</v>
      </c>
      <c r="I98" s="2">
        <f t="shared" si="34"/>
        <v>936</v>
      </c>
    </row>
    <row r="99" spans="1:10" hidden="1">
      <c r="A99" t="s">
        <v>6</v>
      </c>
      <c r="B99" s="2">
        <f>SUM(B93*0.03175)</f>
        <v>1.651</v>
      </c>
      <c r="C99" s="2">
        <f t="shared" ref="C99:I99" si="35">SUM(C93*0.03175)</f>
        <v>1.651</v>
      </c>
      <c r="D99" s="2">
        <f t="shared" si="35"/>
        <v>1.651</v>
      </c>
      <c r="E99" s="2">
        <f t="shared" si="35"/>
        <v>1.651</v>
      </c>
      <c r="F99" s="2">
        <f t="shared" si="35"/>
        <v>1.651</v>
      </c>
      <c r="G99" s="2">
        <f t="shared" si="35"/>
        <v>1.651</v>
      </c>
      <c r="H99" s="2">
        <f t="shared" si="35"/>
        <v>1.651</v>
      </c>
      <c r="I99" s="2">
        <f t="shared" si="35"/>
        <v>1.651</v>
      </c>
    </row>
    <row r="100" spans="1:10" hidden="1">
      <c r="A100" s="1" t="s">
        <v>9</v>
      </c>
      <c r="B100" s="6">
        <f>SUM(B97:B99)</f>
        <v>1172.8210000000001</v>
      </c>
      <c r="C100" s="6">
        <f t="shared" ref="C100:I100" si="36">SUM(C97:C99)</f>
        <v>1314.7809999999999</v>
      </c>
      <c r="D100" s="6">
        <f t="shared" si="36"/>
        <v>1421.251</v>
      </c>
      <c r="E100" s="6">
        <f t="shared" si="36"/>
        <v>1563.211</v>
      </c>
      <c r="F100" s="6">
        <f t="shared" si="36"/>
        <v>1705.171</v>
      </c>
      <c r="G100" s="6">
        <f t="shared" si="36"/>
        <v>1847.1310000000001</v>
      </c>
      <c r="H100" s="6">
        <f t="shared" si="36"/>
        <v>1989.0910000000001</v>
      </c>
      <c r="I100" s="6">
        <f t="shared" si="36"/>
        <v>2131.0509999999999</v>
      </c>
    </row>
    <row r="101" spans="1:10" hidden="1"/>
    <row r="102" spans="1:10" ht="15.6" hidden="1">
      <c r="A102" s="3" t="s">
        <v>10</v>
      </c>
      <c r="B102" s="6">
        <f>SUM(B94,B100)</f>
        <v>9752.8209999999999</v>
      </c>
      <c r="C102" s="6">
        <f t="shared" ref="C102:I102" si="37">SUM(C94,C100)</f>
        <v>10934.780999999999</v>
      </c>
      <c r="D102" s="6">
        <f t="shared" si="37"/>
        <v>11821.251</v>
      </c>
      <c r="E102" s="6">
        <f t="shared" si="37"/>
        <v>13003.210999999999</v>
      </c>
      <c r="F102" s="6">
        <f t="shared" si="37"/>
        <v>14185.171</v>
      </c>
      <c r="G102" s="6">
        <f t="shared" si="37"/>
        <v>15367.130999999999</v>
      </c>
      <c r="H102" s="6">
        <f t="shared" si="37"/>
        <v>16549.091</v>
      </c>
      <c r="I102" s="6">
        <f t="shared" si="37"/>
        <v>17731.050999999999</v>
      </c>
    </row>
    <row r="103" spans="1:10" hidden="1"/>
    <row r="104" spans="1:10" hidden="1">
      <c r="A104" s="1" t="s">
        <v>11</v>
      </c>
    </row>
    <row r="105" spans="1:10" hidden="1">
      <c r="A105" t="s">
        <v>14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0" ht="43.2" hidden="1">
      <c r="A106" s="4" t="s">
        <v>12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</row>
    <row r="107" spans="1:10" hidden="1"/>
    <row r="108" spans="1:10">
      <c r="A108" s="1" t="s">
        <v>13</v>
      </c>
      <c r="B108" s="6">
        <f t="shared" ref="B108:I108" si="38">SUM(B102, B105:B106)</f>
        <v>9752.8209999999999</v>
      </c>
      <c r="C108" s="6">
        <f t="shared" si="38"/>
        <v>10934.780999999999</v>
      </c>
      <c r="D108" s="6">
        <f t="shared" si="38"/>
        <v>11821.251</v>
      </c>
      <c r="E108" s="6">
        <f t="shared" si="38"/>
        <v>13003.210999999999</v>
      </c>
      <c r="F108" s="6">
        <f t="shared" si="38"/>
        <v>14185.171</v>
      </c>
      <c r="G108" s="6">
        <f t="shared" si="38"/>
        <v>15367.130999999999</v>
      </c>
      <c r="H108" s="6">
        <f t="shared" si="38"/>
        <v>16549.091</v>
      </c>
      <c r="I108" s="6">
        <f t="shared" si="38"/>
        <v>17731.050999999999</v>
      </c>
      <c r="J108" s="2">
        <f>SUM(I108-B108)</f>
        <v>7978.23</v>
      </c>
    </row>
    <row r="109" spans="1:10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10" hidden="1"/>
    <row r="111" spans="1:10">
      <c r="A111" t="s">
        <v>28</v>
      </c>
      <c r="B111" t="s">
        <v>16</v>
      </c>
      <c r="C111" t="s">
        <v>17</v>
      </c>
      <c r="D111" t="s">
        <v>18</v>
      </c>
      <c r="E111">
        <v>2021</v>
      </c>
      <c r="F111">
        <v>2022</v>
      </c>
      <c r="G111">
        <v>2023</v>
      </c>
      <c r="H111">
        <v>2024</v>
      </c>
      <c r="I111">
        <v>2025</v>
      </c>
    </row>
    <row r="112" spans="1:10">
      <c r="A112" t="s">
        <v>1</v>
      </c>
      <c r="B112" s="2">
        <v>8.25</v>
      </c>
      <c r="C112" s="2">
        <v>9.25</v>
      </c>
      <c r="D112" s="2">
        <v>10</v>
      </c>
      <c r="E112" s="2">
        <v>11</v>
      </c>
      <c r="F112" s="2">
        <v>12</v>
      </c>
      <c r="G112" s="2">
        <v>13</v>
      </c>
      <c r="H112" s="2">
        <v>14</v>
      </c>
      <c r="I112" s="2">
        <v>15</v>
      </c>
    </row>
    <row r="113" spans="1:9" hidden="1">
      <c r="A113" t="s">
        <v>7</v>
      </c>
      <c r="B113">
        <v>40</v>
      </c>
      <c r="C113">
        <v>40</v>
      </c>
      <c r="D113">
        <v>40</v>
      </c>
      <c r="E113">
        <v>40</v>
      </c>
      <c r="F113">
        <v>40</v>
      </c>
      <c r="G113">
        <v>40</v>
      </c>
      <c r="H113">
        <v>40</v>
      </c>
      <c r="I113">
        <v>40</v>
      </c>
    </row>
    <row r="114" spans="1:9" hidden="1">
      <c r="A114" t="s">
        <v>8</v>
      </c>
      <c r="B114">
        <v>52</v>
      </c>
      <c r="C114">
        <v>52</v>
      </c>
      <c r="D114">
        <v>52</v>
      </c>
      <c r="E114">
        <v>52</v>
      </c>
      <c r="F114">
        <v>52</v>
      </c>
      <c r="G114">
        <v>52</v>
      </c>
      <c r="H114">
        <v>52</v>
      </c>
      <c r="I114">
        <v>52</v>
      </c>
    </row>
    <row r="115" spans="1:9" hidden="1">
      <c r="A115" s="1" t="s">
        <v>2</v>
      </c>
      <c r="B115" s="6">
        <f>SUM(B112*B113*B114)</f>
        <v>17160</v>
      </c>
      <c r="C115" s="6">
        <f t="shared" ref="C115:I115" si="39">SUM(C112*C113*C114)</f>
        <v>19240</v>
      </c>
      <c r="D115" s="6">
        <f t="shared" si="39"/>
        <v>20800</v>
      </c>
      <c r="E115" s="6">
        <f t="shared" si="39"/>
        <v>22880</v>
      </c>
      <c r="F115" s="6">
        <f t="shared" si="39"/>
        <v>24960</v>
      </c>
      <c r="G115" s="6">
        <f t="shared" si="39"/>
        <v>27040</v>
      </c>
      <c r="H115" s="6">
        <f t="shared" si="39"/>
        <v>29120</v>
      </c>
      <c r="I115" s="6">
        <f t="shared" si="39"/>
        <v>31200</v>
      </c>
    </row>
    <row r="116" spans="1:9" hidden="1"/>
    <row r="117" spans="1:9" hidden="1">
      <c r="A117" s="1" t="s">
        <v>3</v>
      </c>
    </row>
    <row r="118" spans="1:9" hidden="1">
      <c r="A118" t="s">
        <v>4</v>
      </c>
      <c r="B118" s="2">
        <f>SUM(B115*0.0765)</f>
        <v>1312.74</v>
      </c>
      <c r="C118" s="2">
        <f t="shared" ref="C118:I118" si="40">SUM(C115*0.0765)</f>
        <v>1471.86</v>
      </c>
      <c r="D118" s="2">
        <f t="shared" si="40"/>
        <v>1591.2</v>
      </c>
      <c r="E118" s="2">
        <f t="shared" si="40"/>
        <v>1750.32</v>
      </c>
      <c r="F118" s="2">
        <f t="shared" si="40"/>
        <v>1909.44</v>
      </c>
      <c r="G118" s="2">
        <f t="shared" si="40"/>
        <v>2068.56</v>
      </c>
      <c r="H118" s="2">
        <f t="shared" si="40"/>
        <v>2227.6799999999998</v>
      </c>
      <c r="I118" s="2">
        <f t="shared" si="40"/>
        <v>2386.8000000000002</v>
      </c>
    </row>
    <row r="119" spans="1:9" hidden="1">
      <c r="A119" t="s">
        <v>5</v>
      </c>
      <c r="B119" s="2">
        <f>SUM(B115*0.06)</f>
        <v>1029.5999999999999</v>
      </c>
      <c r="C119" s="2">
        <f t="shared" ref="C119:I119" si="41">SUM(C115*0.06)</f>
        <v>1154.3999999999999</v>
      </c>
      <c r="D119" s="2">
        <f t="shared" si="41"/>
        <v>1248</v>
      </c>
      <c r="E119" s="2">
        <f t="shared" si="41"/>
        <v>1372.8</v>
      </c>
      <c r="F119" s="2">
        <f t="shared" si="41"/>
        <v>1497.6</v>
      </c>
      <c r="G119" s="2">
        <f t="shared" si="41"/>
        <v>1622.3999999999999</v>
      </c>
      <c r="H119" s="2">
        <f t="shared" si="41"/>
        <v>1747.2</v>
      </c>
      <c r="I119" s="2">
        <f t="shared" si="41"/>
        <v>1872</v>
      </c>
    </row>
    <row r="120" spans="1:9" hidden="1">
      <c r="A120" t="s">
        <v>6</v>
      </c>
      <c r="B120" s="2">
        <f>SUM(B114*0.03175)</f>
        <v>1.651</v>
      </c>
      <c r="C120" s="2">
        <f t="shared" ref="C120:I120" si="42">SUM(C114*0.03175)</f>
        <v>1.651</v>
      </c>
      <c r="D120" s="2">
        <f t="shared" si="42"/>
        <v>1.651</v>
      </c>
      <c r="E120" s="2">
        <f t="shared" si="42"/>
        <v>1.651</v>
      </c>
      <c r="F120" s="2">
        <f t="shared" si="42"/>
        <v>1.651</v>
      </c>
      <c r="G120" s="2">
        <f t="shared" si="42"/>
        <v>1.651</v>
      </c>
      <c r="H120" s="2">
        <f t="shared" si="42"/>
        <v>1.651</v>
      </c>
      <c r="I120" s="2">
        <f t="shared" si="42"/>
        <v>1.651</v>
      </c>
    </row>
    <row r="121" spans="1:9" hidden="1">
      <c r="A121" s="1" t="s">
        <v>9</v>
      </c>
      <c r="B121" s="6">
        <f>SUM(B118:B120)</f>
        <v>2343.991</v>
      </c>
      <c r="C121" s="6">
        <f t="shared" ref="C121:I121" si="43">SUM(C118:C120)</f>
        <v>2627.9109999999996</v>
      </c>
      <c r="D121" s="6">
        <f t="shared" si="43"/>
        <v>2840.8509999999997</v>
      </c>
      <c r="E121" s="6">
        <f t="shared" si="43"/>
        <v>3124.7709999999997</v>
      </c>
      <c r="F121" s="6">
        <f t="shared" si="43"/>
        <v>3408.6909999999998</v>
      </c>
      <c r="G121" s="6">
        <f t="shared" si="43"/>
        <v>3692.6109999999999</v>
      </c>
      <c r="H121" s="6">
        <f t="shared" si="43"/>
        <v>3976.5309999999999</v>
      </c>
      <c r="I121" s="6">
        <f t="shared" si="43"/>
        <v>4260.451</v>
      </c>
    </row>
    <row r="122" spans="1:9" hidden="1"/>
    <row r="123" spans="1:9" ht="15.6" hidden="1">
      <c r="A123" s="3" t="s">
        <v>10</v>
      </c>
      <c r="B123" s="6">
        <f>SUM(B115,B121)</f>
        <v>19503.991000000002</v>
      </c>
      <c r="C123" s="6">
        <f t="shared" ref="C123:I123" si="44">SUM(C115,C121)</f>
        <v>21867.911</v>
      </c>
      <c r="D123" s="6">
        <f t="shared" si="44"/>
        <v>23640.850999999999</v>
      </c>
      <c r="E123" s="6">
        <f t="shared" si="44"/>
        <v>26004.771000000001</v>
      </c>
      <c r="F123" s="6">
        <f t="shared" si="44"/>
        <v>28368.690999999999</v>
      </c>
      <c r="G123" s="6">
        <f t="shared" si="44"/>
        <v>30732.611000000001</v>
      </c>
      <c r="H123" s="6">
        <f t="shared" si="44"/>
        <v>33096.531000000003</v>
      </c>
      <c r="I123" s="6">
        <f t="shared" si="44"/>
        <v>35460.451000000001</v>
      </c>
    </row>
    <row r="124" spans="1:9" hidden="1"/>
    <row r="125" spans="1:9" hidden="1">
      <c r="A125" s="1" t="s">
        <v>11</v>
      </c>
    </row>
    <row r="126" spans="1:9" hidden="1">
      <c r="A126" t="s">
        <v>14</v>
      </c>
      <c r="B126" s="2">
        <f>SUM(B115*0.1)</f>
        <v>1716</v>
      </c>
      <c r="C126" s="2">
        <f t="shared" ref="C126:I126" si="45">SUM(C115*0.1)</f>
        <v>1924</v>
      </c>
      <c r="D126" s="2">
        <f t="shared" si="45"/>
        <v>2080</v>
      </c>
      <c r="E126" s="2">
        <f t="shared" si="45"/>
        <v>2288</v>
      </c>
      <c r="F126" s="2">
        <f t="shared" si="45"/>
        <v>2496</v>
      </c>
      <c r="G126" s="2">
        <f t="shared" si="45"/>
        <v>2704</v>
      </c>
      <c r="H126" s="2">
        <f t="shared" si="45"/>
        <v>2912</v>
      </c>
      <c r="I126" s="2">
        <f t="shared" si="45"/>
        <v>3120</v>
      </c>
    </row>
    <row r="127" spans="1:9" ht="43.2" hidden="1">
      <c r="A127" s="4" t="s">
        <v>12</v>
      </c>
      <c r="B127" s="5">
        <v>12000</v>
      </c>
      <c r="C127" s="5">
        <v>12000</v>
      </c>
      <c r="D127" s="5">
        <v>12000</v>
      </c>
      <c r="E127" s="5">
        <v>12000</v>
      </c>
      <c r="F127" s="5">
        <v>12000</v>
      </c>
      <c r="G127" s="5">
        <v>12000</v>
      </c>
      <c r="H127" s="5">
        <v>12000</v>
      </c>
      <c r="I127" s="5">
        <v>12000</v>
      </c>
    </row>
    <row r="128" spans="1:9" hidden="1"/>
    <row r="129" spans="1:10">
      <c r="A129" s="1" t="s">
        <v>13</v>
      </c>
      <c r="B129" s="6">
        <f t="shared" ref="B129:I129" si="46">SUM(B123, B126:B127)</f>
        <v>33219.991000000002</v>
      </c>
      <c r="C129" s="6">
        <f t="shared" si="46"/>
        <v>35791.911</v>
      </c>
      <c r="D129" s="6">
        <f t="shared" si="46"/>
        <v>37720.850999999995</v>
      </c>
      <c r="E129" s="6">
        <f t="shared" si="46"/>
        <v>40292.771000000001</v>
      </c>
      <c r="F129" s="6">
        <f t="shared" si="46"/>
        <v>42864.690999999999</v>
      </c>
      <c r="G129" s="6">
        <f t="shared" si="46"/>
        <v>45436.611000000004</v>
      </c>
      <c r="H129" s="6">
        <f t="shared" si="46"/>
        <v>48008.531000000003</v>
      </c>
      <c r="I129" s="6">
        <f t="shared" si="46"/>
        <v>50580.451000000001</v>
      </c>
      <c r="J129" s="2">
        <f>SUM(I129-B129)</f>
        <v>17360.46</v>
      </c>
    </row>
    <row r="130" spans="1:10">
      <c r="A130" s="12"/>
      <c r="B130" s="12"/>
      <c r="C130" s="12"/>
      <c r="D130" s="12"/>
      <c r="E130" s="12"/>
      <c r="F130" s="12"/>
      <c r="G130" s="12"/>
      <c r="H130" s="12"/>
      <c r="I130" s="12"/>
    </row>
    <row r="131" spans="1:10" hidden="1"/>
    <row r="132" spans="1:10">
      <c r="A132" t="s">
        <v>34</v>
      </c>
      <c r="B132" t="s">
        <v>16</v>
      </c>
      <c r="C132" t="s">
        <v>17</v>
      </c>
      <c r="D132" t="s">
        <v>18</v>
      </c>
      <c r="E132">
        <v>2021</v>
      </c>
      <c r="F132">
        <v>2022</v>
      </c>
      <c r="G132">
        <v>2023</v>
      </c>
      <c r="H132">
        <v>2024</v>
      </c>
      <c r="I132">
        <v>2025</v>
      </c>
    </row>
    <row r="133" spans="1:10">
      <c r="A133" t="s">
        <v>29</v>
      </c>
      <c r="B133" s="2">
        <v>11</v>
      </c>
      <c r="C133" s="2">
        <v>12</v>
      </c>
      <c r="D133" s="2">
        <v>12.75</v>
      </c>
      <c r="E133" s="2">
        <v>13.75</v>
      </c>
      <c r="F133" s="2">
        <v>14.75</v>
      </c>
      <c r="G133" s="2">
        <v>15.75</v>
      </c>
      <c r="H133" s="2">
        <v>16.75</v>
      </c>
      <c r="I133" s="2">
        <v>17.75</v>
      </c>
    </row>
    <row r="134" spans="1:10" hidden="1">
      <c r="A134" t="s">
        <v>7</v>
      </c>
      <c r="B134">
        <v>40</v>
      </c>
      <c r="C134">
        <v>40</v>
      </c>
      <c r="D134">
        <v>40</v>
      </c>
      <c r="E134">
        <v>40</v>
      </c>
      <c r="F134">
        <v>40</v>
      </c>
      <c r="G134">
        <v>40</v>
      </c>
      <c r="H134">
        <v>40</v>
      </c>
      <c r="I134">
        <v>40</v>
      </c>
    </row>
    <row r="135" spans="1:10" hidden="1">
      <c r="A135" t="s">
        <v>8</v>
      </c>
      <c r="B135">
        <v>52</v>
      </c>
      <c r="C135">
        <v>52</v>
      </c>
      <c r="D135">
        <v>52</v>
      </c>
      <c r="E135">
        <v>52</v>
      </c>
      <c r="F135">
        <v>52</v>
      </c>
      <c r="G135">
        <v>52</v>
      </c>
      <c r="H135">
        <v>52</v>
      </c>
      <c r="I135">
        <v>52</v>
      </c>
    </row>
    <row r="136" spans="1:10" hidden="1">
      <c r="A136" s="1" t="s">
        <v>2</v>
      </c>
      <c r="B136" s="6">
        <f t="shared" ref="B136:I136" si="47">SUM(B133*B134*B135)</f>
        <v>22880</v>
      </c>
      <c r="C136" s="6">
        <f t="shared" si="47"/>
        <v>24960</v>
      </c>
      <c r="D136" s="6">
        <f t="shared" si="47"/>
        <v>26520</v>
      </c>
      <c r="E136" s="6">
        <f t="shared" si="47"/>
        <v>28600</v>
      </c>
      <c r="F136" s="6">
        <f t="shared" si="47"/>
        <v>30680</v>
      </c>
      <c r="G136" s="6">
        <f t="shared" si="47"/>
        <v>32760</v>
      </c>
      <c r="H136" s="6">
        <f t="shared" si="47"/>
        <v>34840</v>
      </c>
      <c r="I136" s="6">
        <f t="shared" si="47"/>
        <v>36920</v>
      </c>
    </row>
    <row r="137" spans="1:10" hidden="1"/>
    <row r="138" spans="1:10" hidden="1">
      <c r="A138" s="1" t="s">
        <v>3</v>
      </c>
    </row>
    <row r="139" spans="1:10" hidden="1">
      <c r="A139" t="s">
        <v>4</v>
      </c>
      <c r="B139" s="2">
        <f t="shared" ref="B139:I139" si="48">SUM(B136*0.0765)</f>
        <v>1750.32</v>
      </c>
      <c r="C139" s="2">
        <f t="shared" si="48"/>
        <v>1909.44</v>
      </c>
      <c r="D139" s="2">
        <f t="shared" si="48"/>
        <v>2028.78</v>
      </c>
      <c r="E139" s="2">
        <f t="shared" si="48"/>
        <v>2187.9</v>
      </c>
      <c r="F139" s="2">
        <f t="shared" si="48"/>
        <v>2347.02</v>
      </c>
      <c r="G139" s="2">
        <f t="shared" si="48"/>
        <v>2506.14</v>
      </c>
      <c r="H139" s="2">
        <f t="shared" si="48"/>
        <v>2665.2599999999998</v>
      </c>
      <c r="I139" s="2">
        <f t="shared" si="48"/>
        <v>2824.38</v>
      </c>
    </row>
    <row r="140" spans="1:10" hidden="1">
      <c r="A140" t="s">
        <v>5</v>
      </c>
      <c r="B140" s="2">
        <f t="shared" ref="B140:I140" si="49">SUM(B136*0.06)</f>
        <v>1372.8</v>
      </c>
      <c r="C140" s="2">
        <f t="shared" si="49"/>
        <v>1497.6</v>
      </c>
      <c r="D140" s="2">
        <f t="shared" si="49"/>
        <v>1591.2</v>
      </c>
      <c r="E140" s="2">
        <f t="shared" si="49"/>
        <v>1716</v>
      </c>
      <c r="F140" s="2">
        <f t="shared" si="49"/>
        <v>1840.8</v>
      </c>
      <c r="G140" s="2">
        <f t="shared" si="49"/>
        <v>1965.6</v>
      </c>
      <c r="H140" s="2">
        <f t="shared" si="49"/>
        <v>2090.4</v>
      </c>
      <c r="I140" s="2">
        <f t="shared" si="49"/>
        <v>2215.1999999999998</v>
      </c>
    </row>
    <row r="141" spans="1:10" hidden="1">
      <c r="A141" t="s">
        <v>6</v>
      </c>
      <c r="B141" s="2">
        <f t="shared" ref="B141:I141" si="50">SUM(B135*0.03175)</f>
        <v>1.651</v>
      </c>
      <c r="C141" s="2">
        <f t="shared" si="50"/>
        <v>1.651</v>
      </c>
      <c r="D141" s="2">
        <f t="shared" si="50"/>
        <v>1.651</v>
      </c>
      <c r="E141" s="2">
        <f t="shared" si="50"/>
        <v>1.651</v>
      </c>
      <c r="F141" s="2">
        <f t="shared" si="50"/>
        <v>1.651</v>
      </c>
      <c r="G141" s="2">
        <f t="shared" si="50"/>
        <v>1.651</v>
      </c>
      <c r="H141" s="2">
        <f t="shared" si="50"/>
        <v>1.651</v>
      </c>
      <c r="I141" s="2">
        <f t="shared" si="50"/>
        <v>1.651</v>
      </c>
    </row>
    <row r="142" spans="1:10" hidden="1">
      <c r="A142" s="1" t="s">
        <v>9</v>
      </c>
      <c r="B142" s="6">
        <f t="shared" ref="B142:I142" si="51">SUM(B139:B141)</f>
        <v>3124.7709999999997</v>
      </c>
      <c r="C142" s="6">
        <f t="shared" si="51"/>
        <v>3408.6909999999998</v>
      </c>
      <c r="D142" s="6">
        <f t="shared" si="51"/>
        <v>3621.6309999999999</v>
      </c>
      <c r="E142" s="6">
        <f t="shared" si="51"/>
        <v>3905.5509999999999</v>
      </c>
      <c r="F142" s="6">
        <f t="shared" si="51"/>
        <v>4189.4709999999995</v>
      </c>
      <c r="G142" s="6">
        <f t="shared" si="51"/>
        <v>4473.3909999999996</v>
      </c>
      <c r="H142" s="6">
        <f t="shared" si="51"/>
        <v>4757.3109999999997</v>
      </c>
      <c r="I142" s="6">
        <f t="shared" si="51"/>
        <v>5041.2309999999998</v>
      </c>
    </row>
    <row r="143" spans="1:10" hidden="1"/>
    <row r="144" spans="1:10" ht="15.6" hidden="1">
      <c r="A144" s="3" t="s">
        <v>10</v>
      </c>
      <c r="B144" s="6">
        <f t="shared" ref="B144:I144" si="52">SUM(B136,B142)</f>
        <v>26004.771000000001</v>
      </c>
      <c r="C144" s="6">
        <f t="shared" si="52"/>
        <v>28368.690999999999</v>
      </c>
      <c r="D144" s="6">
        <f t="shared" si="52"/>
        <v>30141.631000000001</v>
      </c>
      <c r="E144" s="6">
        <f t="shared" si="52"/>
        <v>32505.550999999999</v>
      </c>
      <c r="F144" s="6">
        <f t="shared" si="52"/>
        <v>34869.470999999998</v>
      </c>
      <c r="G144" s="6">
        <f t="shared" si="52"/>
        <v>37233.391000000003</v>
      </c>
      <c r="H144" s="6">
        <f t="shared" si="52"/>
        <v>39597.311000000002</v>
      </c>
      <c r="I144" s="6">
        <f t="shared" si="52"/>
        <v>41961.231</v>
      </c>
    </row>
    <row r="145" spans="1:10" hidden="1"/>
    <row r="146" spans="1:10" hidden="1">
      <c r="A146" s="1" t="s">
        <v>11</v>
      </c>
    </row>
    <row r="147" spans="1:10" hidden="1">
      <c r="A147" t="s">
        <v>14</v>
      </c>
      <c r="B147" s="2">
        <f t="shared" ref="B147:I147" si="53">SUM(B136*0.1)</f>
        <v>2288</v>
      </c>
      <c r="C147" s="2">
        <f t="shared" si="53"/>
        <v>2496</v>
      </c>
      <c r="D147" s="2">
        <f t="shared" si="53"/>
        <v>2652</v>
      </c>
      <c r="E147" s="2">
        <f t="shared" si="53"/>
        <v>2860</v>
      </c>
      <c r="F147" s="2">
        <f t="shared" si="53"/>
        <v>3068</v>
      </c>
      <c r="G147" s="2">
        <f t="shared" si="53"/>
        <v>3276</v>
      </c>
      <c r="H147" s="2">
        <f t="shared" si="53"/>
        <v>3484</v>
      </c>
      <c r="I147" s="2">
        <f t="shared" si="53"/>
        <v>3692</v>
      </c>
    </row>
    <row r="148" spans="1:10" ht="43.2" hidden="1">
      <c r="A148" s="4" t="s">
        <v>12</v>
      </c>
      <c r="B148" s="5">
        <v>12000</v>
      </c>
      <c r="C148" s="5">
        <v>12000</v>
      </c>
      <c r="D148" s="5">
        <v>12000</v>
      </c>
      <c r="E148" s="5">
        <v>12000</v>
      </c>
      <c r="F148" s="5">
        <v>12000</v>
      </c>
      <c r="G148" s="5">
        <v>12000</v>
      </c>
      <c r="H148" s="5">
        <v>12000</v>
      </c>
      <c r="I148" s="5">
        <v>12000</v>
      </c>
    </row>
    <row r="149" spans="1:10" hidden="1"/>
    <row r="150" spans="1:10">
      <c r="A150" s="1" t="s">
        <v>13</v>
      </c>
      <c r="B150" s="6">
        <f t="shared" ref="B150:I150" si="54">SUM(B144, B147:B148)</f>
        <v>40292.771000000001</v>
      </c>
      <c r="C150" s="6">
        <f t="shared" si="54"/>
        <v>42864.690999999999</v>
      </c>
      <c r="D150" s="6">
        <f t="shared" si="54"/>
        <v>44793.631000000001</v>
      </c>
      <c r="E150" s="6">
        <f t="shared" si="54"/>
        <v>47365.550999999999</v>
      </c>
      <c r="F150" s="6">
        <f t="shared" si="54"/>
        <v>49937.470999999998</v>
      </c>
      <c r="G150" s="6">
        <f t="shared" si="54"/>
        <v>52509.391000000003</v>
      </c>
      <c r="H150" s="6">
        <f t="shared" si="54"/>
        <v>55081.311000000002</v>
      </c>
      <c r="I150" s="6">
        <f t="shared" si="54"/>
        <v>57653.231</v>
      </c>
      <c r="J150" s="2">
        <f>SUM(I150-B150)</f>
        <v>17360.46</v>
      </c>
    </row>
    <row r="151" spans="1:10">
      <c r="A151" s="12"/>
      <c r="B151" s="12"/>
      <c r="C151" s="12"/>
      <c r="D151" s="12"/>
      <c r="E151" s="12"/>
      <c r="F151" s="12"/>
      <c r="G151" s="12"/>
      <c r="H151" s="12"/>
      <c r="I151" s="12"/>
    </row>
    <row r="152" spans="1:10" hidden="1"/>
    <row r="153" spans="1:10">
      <c r="A153" t="s">
        <v>35</v>
      </c>
      <c r="B153" t="s">
        <v>16</v>
      </c>
      <c r="C153" t="s">
        <v>17</v>
      </c>
      <c r="D153" t="s">
        <v>18</v>
      </c>
      <c r="E153">
        <v>2021</v>
      </c>
      <c r="F153">
        <v>2022</v>
      </c>
      <c r="G153">
        <v>2023</v>
      </c>
      <c r="H153">
        <v>2024</v>
      </c>
      <c r="I153">
        <v>2025</v>
      </c>
    </row>
    <row r="154" spans="1:10">
      <c r="A154" t="s">
        <v>29</v>
      </c>
      <c r="B154" s="2">
        <v>20</v>
      </c>
      <c r="C154" s="2">
        <v>20.75</v>
      </c>
      <c r="D154" s="2">
        <v>21.75</v>
      </c>
      <c r="E154" s="2">
        <v>22.75</v>
      </c>
      <c r="F154" s="2">
        <v>23.75</v>
      </c>
      <c r="G154" s="2">
        <v>24.75</v>
      </c>
      <c r="H154" s="2">
        <v>25.75</v>
      </c>
      <c r="I154" s="2">
        <v>26.75</v>
      </c>
    </row>
    <row r="155" spans="1:10" hidden="1">
      <c r="A155" t="s">
        <v>7</v>
      </c>
      <c r="B155">
        <v>40</v>
      </c>
      <c r="C155">
        <v>40</v>
      </c>
      <c r="D155">
        <v>40</v>
      </c>
      <c r="E155">
        <v>40</v>
      </c>
      <c r="F155">
        <v>40</v>
      </c>
      <c r="G155">
        <v>40</v>
      </c>
      <c r="H155">
        <v>40</v>
      </c>
      <c r="I155">
        <v>40</v>
      </c>
    </row>
    <row r="156" spans="1:10" hidden="1">
      <c r="A156" t="s">
        <v>8</v>
      </c>
      <c r="B156">
        <v>52</v>
      </c>
      <c r="C156">
        <v>52</v>
      </c>
      <c r="D156">
        <v>52</v>
      </c>
      <c r="E156">
        <v>52</v>
      </c>
      <c r="F156">
        <v>52</v>
      </c>
      <c r="G156">
        <v>52</v>
      </c>
      <c r="H156">
        <v>52</v>
      </c>
      <c r="I156">
        <v>52</v>
      </c>
    </row>
    <row r="157" spans="1:10" hidden="1">
      <c r="A157" s="1" t="s">
        <v>2</v>
      </c>
      <c r="B157" s="6">
        <f t="shared" ref="B157:I157" si="55">SUM(B154*B155*B156)</f>
        <v>41600</v>
      </c>
      <c r="C157" s="6">
        <f t="shared" si="55"/>
        <v>43160</v>
      </c>
      <c r="D157" s="6">
        <f t="shared" si="55"/>
        <v>45240</v>
      </c>
      <c r="E157" s="6">
        <f t="shared" si="55"/>
        <v>47320</v>
      </c>
      <c r="F157" s="6">
        <f t="shared" si="55"/>
        <v>49400</v>
      </c>
      <c r="G157" s="6">
        <f t="shared" si="55"/>
        <v>51480</v>
      </c>
      <c r="H157" s="6">
        <f t="shared" si="55"/>
        <v>53560</v>
      </c>
      <c r="I157" s="6">
        <f t="shared" si="55"/>
        <v>55640</v>
      </c>
    </row>
    <row r="158" spans="1:10" hidden="1"/>
    <row r="159" spans="1:10" hidden="1">
      <c r="A159" s="1" t="s">
        <v>3</v>
      </c>
    </row>
    <row r="160" spans="1:10" hidden="1">
      <c r="A160" t="s">
        <v>4</v>
      </c>
      <c r="B160" s="2">
        <f t="shared" ref="B160:I160" si="56">SUM(B157*0.0765)</f>
        <v>3182.4</v>
      </c>
      <c r="C160" s="2">
        <f t="shared" si="56"/>
        <v>3301.74</v>
      </c>
      <c r="D160" s="2">
        <f t="shared" si="56"/>
        <v>3460.86</v>
      </c>
      <c r="E160" s="2">
        <f t="shared" si="56"/>
        <v>3619.98</v>
      </c>
      <c r="F160" s="2">
        <f t="shared" si="56"/>
        <v>3779.1</v>
      </c>
      <c r="G160" s="2">
        <f t="shared" si="56"/>
        <v>3938.22</v>
      </c>
      <c r="H160" s="2">
        <f t="shared" si="56"/>
        <v>4097.34</v>
      </c>
      <c r="I160" s="2">
        <f t="shared" si="56"/>
        <v>4256.46</v>
      </c>
    </row>
    <row r="161" spans="1:10" hidden="1">
      <c r="A161" t="s">
        <v>5</v>
      </c>
      <c r="B161" s="2">
        <f t="shared" ref="B161:I161" si="57">SUM(B157*0.06)</f>
        <v>2496</v>
      </c>
      <c r="C161" s="2">
        <f t="shared" si="57"/>
        <v>2589.6</v>
      </c>
      <c r="D161" s="2">
        <f t="shared" si="57"/>
        <v>2714.4</v>
      </c>
      <c r="E161" s="2">
        <f t="shared" si="57"/>
        <v>2839.2</v>
      </c>
      <c r="F161" s="2">
        <f t="shared" si="57"/>
        <v>2964</v>
      </c>
      <c r="G161" s="2">
        <f t="shared" si="57"/>
        <v>3088.7999999999997</v>
      </c>
      <c r="H161" s="2">
        <f t="shared" si="57"/>
        <v>3213.6</v>
      </c>
      <c r="I161" s="2">
        <f t="shared" si="57"/>
        <v>3338.4</v>
      </c>
    </row>
    <row r="162" spans="1:10" hidden="1">
      <c r="A162" t="s">
        <v>6</v>
      </c>
      <c r="B162" s="2">
        <f t="shared" ref="B162:I162" si="58">SUM(B156*0.03175)</f>
        <v>1.651</v>
      </c>
      <c r="C162" s="2">
        <f t="shared" si="58"/>
        <v>1.651</v>
      </c>
      <c r="D162" s="2">
        <f t="shared" si="58"/>
        <v>1.651</v>
      </c>
      <c r="E162" s="2">
        <f t="shared" si="58"/>
        <v>1.651</v>
      </c>
      <c r="F162" s="2">
        <f t="shared" si="58"/>
        <v>1.651</v>
      </c>
      <c r="G162" s="2">
        <f t="shared" si="58"/>
        <v>1.651</v>
      </c>
      <c r="H162" s="2">
        <f t="shared" si="58"/>
        <v>1.651</v>
      </c>
      <c r="I162" s="2">
        <f t="shared" si="58"/>
        <v>1.651</v>
      </c>
    </row>
    <row r="163" spans="1:10" hidden="1">
      <c r="A163" s="1" t="s">
        <v>9</v>
      </c>
      <c r="B163" s="6">
        <f t="shared" ref="B163:I163" si="59">SUM(B160:B162)</f>
        <v>5680.0509999999995</v>
      </c>
      <c r="C163" s="6">
        <f t="shared" si="59"/>
        <v>5892.991</v>
      </c>
      <c r="D163" s="6">
        <f t="shared" si="59"/>
        <v>6176.9110000000001</v>
      </c>
      <c r="E163" s="6">
        <f t="shared" si="59"/>
        <v>6460.8310000000001</v>
      </c>
      <c r="F163" s="6">
        <f t="shared" si="59"/>
        <v>6744.7510000000002</v>
      </c>
      <c r="G163" s="6">
        <f t="shared" si="59"/>
        <v>7028.6709999999994</v>
      </c>
      <c r="H163" s="6">
        <f t="shared" si="59"/>
        <v>7312.5910000000003</v>
      </c>
      <c r="I163" s="6">
        <f t="shared" si="59"/>
        <v>7596.5110000000004</v>
      </c>
    </row>
    <row r="164" spans="1:10" hidden="1"/>
    <row r="165" spans="1:10" ht="15.6" hidden="1">
      <c r="A165" s="3" t="s">
        <v>10</v>
      </c>
      <c r="B165" s="6">
        <f t="shared" ref="B165:I165" si="60">SUM(B157,B163)</f>
        <v>47280.050999999999</v>
      </c>
      <c r="C165" s="6">
        <f t="shared" si="60"/>
        <v>49052.991000000002</v>
      </c>
      <c r="D165" s="6">
        <f t="shared" si="60"/>
        <v>51416.911</v>
      </c>
      <c r="E165" s="6">
        <f t="shared" si="60"/>
        <v>53780.830999999998</v>
      </c>
      <c r="F165" s="6">
        <f t="shared" si="60"/>
        <v>56144.751000000004</v>
      </c>
      <c r="G165" s="6">
        <f t="shared" si="60"/>
        <v>58508.671000000002</v>
      </c>
      <c r="H165" s="6">
        <f t="shared" si="60"/>
        <v>60872.591</v>
      </c>
      <c r="I165" s="6">
        <f t="shared" si="60"/>
        <v>63236.510999999999</v>
      </c>
    </row>
    <row r="166" spans="1:10" hidden="1"/>
    <row r="167" spans="1:10" hidden="1"/>
    <row r="168" spans="1:10" hidden="1">
      <c r="A168" s="1" t="s">
        <v>11</v>
      </c>
    </row>
    <row r="169" spans="1:10" hidden="1">
      <c r="A169" t="s">
        <v>14</v>
      </c>
      <c r="B169" s="2">
        <f t="shared" ref="B169:I169" si="61">SUM(B157*0.1)</f>
        <v>4160</v>
      </c>
      <c r="C169" s="2">
        <f t="shared" si="61"/>
        <v>4316</v>
      </c>
      <c r="D169" s="2">
        <f t="shared" si="61"/>
        <v>4524</v>
      </c>
      <c r="E169" s="2">
        <f t="shared" si="61"/>
        <v>4732</v>
      </c>
      <c r="F169" s="2">
        <f t="shared" si="61"/>
        <v>4940</v>
      </c>
      <c r="G169" s="2">
        <f t="shared" si="61"/>
        <v>5148</v>
      </c>
      <c r="H169" s="2">
        <f t="shared" si="61"/>
        <v>5356</v>
      </c>
      <c r="I169" s="2">
        <f t="shared" si="61"/>
        <v>5564</v>
      </c>
    </row>
    <row r="170" spans="1:10" ht="43.2" hidden="1">
      <c r="A170" s="4" t="s">
        <v>12</v>
      </c>
      <c r="B170" s="5">
        <v>12000</v>
      </c>
      <c r="C170" s="5">
        <v>12000</v>
      </c>
      <c r="D170" s="5">
        <v>12000</v>
      </c>
      <c r="E170" s="5">
        <v>12000</v>
      </c>
      <c r="F170" s="5">
        <v>12000</v>
      </c>
      <c r="G170" s="5">
        <v>12000</v>
      </c>
      <c r="H170" s="5">
        <v>12000</v>
      </c>
      <c r="I170" s="5">
        <v>12000</v>
      </c>
    </row>
    <row r="171" spans="1:10" hidden="1"/>
    <row r="172" spans="1:10">
      <c r="A172" s="1" t="s">
        <v>13</v>
      </c>
      <c r="B172" s="6">
        <f t="shared" ref="B172:I172" si="62">SUM(B165, B169:B170)</f>
        <v>63440.050999999999</v>
      </c>
      <c r="C172" s="6">
        <f t="shared" si="62"/>
        <v>65368.991000000002</v>
      </c>
      <c r="D172" s="6">
        <f t="shared" si="62"/>
        <v>67940.910999999993</v>
      </c>
      <c r="E172" s="6">
        <f t="shared" si="62"/>
        <v>70512.831000000006</v>
      </c>
      <c r="F172" s="6">
        <f t="shared" si="62"/>
        <v>73084.751000000004</v>
      </c>
      <c r="G172" s="6">
        <f t="shared" si="62"/>
        <v>75656.671000000002</v>
      </c>
      <c r="H172" s="6">
        <f t="shared" si="62"/>
        <v>78228.591</v>
      </c>
      <c r="I172" s="6">
        <f t="shared" si="62"/>
        <v>80800.510999999999</v>
      </c>
      <c r="J172" s="2">
        <f>SUM(I172-B172)</f>
        <v>17360.46</v>
      </c>
    </row>
    <row r="174" spans="1:10" hidden="1">
      <c r="B174">
        <f>SUM(B109,B129,B150,B172)</f>
        <v>136952.81299999999</v>
      </c>
      <c r="C174">
        <f>SUM(C109,C129,C150,C172)</f>
        <v>144025.59299999999</v>
      </c>
      <c r="D174">
        <f t="shared" ref="D174" si="63">SUM(D109,D129,D150,D172)</f>
        <v>150455.39299999998</v>
      </c>
      <c r="E174">
        <f t="shared" ref="E174" si="64">SUM(E109,E129,E150,E172)</f>
        <v>158171.15299999999</v>
      </c>
      <c r="F174">
        <f t="shared" ref="F174" si="65">SUM(F109,F129,F150,F172)</f>
        <v>165886.913</v>
      </c>
      <c r="G174">
        <f t="shared" ref="G174" si="66">SUM(G109,G129,G150,G172)</f>
        <v>173602.67300000001</v>
      </c>
      <c r="H174">
        <f t="shared" ref="H174" si="67">SUM(H109,H129,H150,H172)</f>
        <v>181318.43300000002</v>
      </c>
      <c r="I174">
        <f t="shared" ref="I174" si="68">SUM(I109,I129,I150,I172)</f>
        <v>189034.193</v>
      </c>
    </row>
    <row r="175" spans="1:10">
      <c r="C175">
        <f>SUM(C174-B174)</f>
        <v>7072.7799999999988</v>
      </c>
      <c r="D175">
        <f t="shared" ref="D175" si="69">SUM(D174-C174)</f>
        <v>6429.7999999999884</v>
      </c>
      <c r="E175">
        <f t="shared" ref="E175" si="70">SUM(E174-D174)</f>
        <v>7715.7600000000093</v>
      </c>
      <c r="F175">
        <f t="shared" ref="F175" si="71">SUM(F174-E174)</f>
        <v>7715.7600000000093</v>
      </c>
      <c r="G175">
        <f t="shared" ref="G175" si="72">SUM(G174-F174)</f>
        <v>7715.7600000000093</v>
      </c>
      <c r="H175">
        <f t="shared" ref="H175" si="73">SUM(H174-G174)</f>
        <v>7715.7600000000093</v>
      </c>
      <c r="I175">
        <f t="shared" ref="I175" si="74">SUM(I174-H174)</f>
        <v>7715.7599999999802</v>
      </c>
      <c r="J175" s="2">
        <f>SUM(C175,D175,E175,F175,G175,H175,I175)</f>
        <v>52081.380000000005</v>
      </c>
    </row>
    <row r="177" spans="1:9">
      <c r="A177" t="s">
        <v>39</v>
      </c>
    </row>
    <row r="179" spans="1:9">
      <c r="A179" t="s">
        <v>27</v>
      </c>
      <c r="B179" t="s">
        <v>16</v>
      </c>
      <c r="C179" t="s">
        <v>17</v>
      </c>
      <c r="D179" t="s">
        <v>18</v>
      </c>
      <c r="E179">
        <v>2021</v>
      </c>
      <c r="F179">
        <v>2022</v>
      </c>
      <c r="G179">
        <v>2023</v>
      </c>
      <c r="H179">
        <v>2024</v>
      </c>
      <c r="I179">
        <v>2025</v>
      </c>
    </row>
    <row r="180" spans="1:9">
      <c r="A180" t="s">
        <v>1</v>
      </c>
      <c r="B180" s="2">
        <v>8.25</v>
      </c>
      <c r="C180" s="2">
        <v>9.25</v>
      </c>
      <c r="D180" s="2">
        <v>10</v>
      </c>
      <c r="E180" s="2">
        <v>11</v>
      </c>
      <c r="F180" s="2">
        <v>12</v>
      </c>
      <c r="G180" s="2">
        <v>13</v>
      </c>
      <c r="H180" s="2">
        <v>14</v>
      </c>
      <c r="I180" s="2">
        <v>15</v>
      </c>
    </row>
    <row r="181" spans="1:9" hidden="1">
      <c r="A181" t="s">
        <v>7</v>
      </c>
      <c r="B181">
        <v>20</v>
      </c>
      <c r="C181">
        <v>20</v>
      </c>
      <c r="D181">
        <v>20</v>
      </c>
      <c r="E181">
        <v>20</v>
      </c>
      <c r="F181">
        <v>20</v>
      </c>
      <c r="G181">
        <v>20</v>
      </c>
      <c r="H181">
        <v>20</v>
      </c>
      <c r="I181">
        <v>20</v>
      </c>
    </row>
    <row r="182" spans="1:9" hidden="1">
      <c r="A182" t="s">
        <v>8</v>
      </c>
      <c r="B182">
        <v>52</v>
      </c>
      <c r="C182">
        <v>52</v>
      </c>
      <c r="D182">
        <v>52</v>
      </c>
      <c r="E182">
        <v>52</v>
      </c>
      <c r="F182">
        <v>52</v>
      </c>
      <c r="G182">
        <v>52</v>
      </c>
      <c r="H182">
        <v>52</v>
      </c>
      <c r="I182">
        <v>52</v>
      </c>
    </row>
    <row r="183" spans="1:9" hidden="1">
      <c r="A183" s="1" t="s">
        <v>2</v>
      </c>
      <c r="B183" s="6">
        <f>SUM(B180*B181*B182)</f>
        <v>8580</v>
      </c>
      <c r="C183" s="6">
        <f t="shared" ref="C183:I183" si="75">SUM(C180*C181*C182)</f>
        <v>9620</v>
      </c>
      <c r="D183" s="6">
        <f t="shared" si="75"/>
        <v>10400</v>
      </c>
      <c r="E183" s="6">
        <f t="shared" si="75"/>
        <v>11440</v>
      </c>
      <c r="F183" s="6">
        <f t="shared" si="75"/>
        <v>12480</v>
      </c>
      <c r="G183" s="6">
        <f t="shared" si="75"/>
        <v>13520</v>
      </c>
      <c r="H183" s="6">
        <f t="shared" si="75"/>
        <v>14560</v>
      </c>
      <c r="I183" s="6">
        <f t="shared" si="75"/>
        <v>15600</v>
      </c>
    </row>
    <row r="184" spans="1:9" hidden="1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hidden="1">
      <c r="A185" s="1" t="s">
        <v>3</v>
      </c>
    </row>
    <row r="186" spans="1:9" hidden="1">
      <c r="A186" t="s">
        <v>4</v>
      </c>
      <c r="B186" s="2">
        <f>SUM(B183*0.0765)</f>
        <v>656.37</v>
      </c>
      <c r="C186" s="2">
        <f t="shared" ref="C186:I186" si="76">SUM(C183*0.0765)</f>
        <v>735.93</v>
      </c>
      <c r="D186" s="2">
        <f t="shared" si="76"/>
        <v>795.6</v>
      </c>
      <c r="E186" s="2">
        <f t="shared" si="76"/>
        <v>875.16</v>
      </c>
      <c r="F186" s="2">
        <f t="shared" si="76"/>
        <v>954.72</v>
      </c>
      <c r="G186" s="2">
        <f t="shared" si="76"/>
        <v>1034.28</v>
      </c>
      <c r="H186" s="2">
        <f t="shared" si="76"/>
        <v>1113.8399999999999</v>
      </c>
      <c r="I186" s="2">
        <f t="shared" si="76"/>
        <v>1193.4000000000001</v>
      </c>
    </row>
    <row r="187" spans="1:9" hidden="1">
      <c r="A187" t="s">
        <v>5</v>
      </c>
      <c r="B187" s="2">
        <f>SUM(B183*0.06)</f>
        <v>514.79999999999995</v>
      </c>
      <c r="C187" s="2">
        <f t="shared" ref="C187:I187" si="77">SUM(C183*0.06)</f>
        <v>577.19999999999993</v>
      </c>
      <c r="D187" s="2">
        <f t="shared" si="77"/>
        <v>624</v>
      </c>
      <c r="E187" s="2">
        <f t="shared" si="77"/>
        <v>686.4</v>
      </c>
      <c r="F187" s="2">
        <f t="shared" si="77"/>
        <v>748.8</v>
      </c>
      <c r="G187" s="2">
        <f t="shared" si="77"/>
        <v>811.19999999999993</v>
      </c>
      <c r="H187" s="2">
        <f t="shared" si="77"/>
        <v>873.6</v>
      </c>
      <c r="I187" s="2">
        <f t="shared" si="77"/>
        <v>936</v>
      </c>
    </row>
    <row r="188" spans="1:9" hidden="1">
      <c r="A188" t="s">
        <v>6</v>
      </c>
      <c r="B188" s="2">
        <f>SUM(B182*0.03175)</f>
        <v>1.651</v>
      </c>
      <c r="C188" s="2">
        <f t="shared" ref="C188:I188" si="78">SUM(C182*0.03175)</f>
        <v>1.651</v>
      </c>
      <c r="D188" s="2">
        <f t="shared" si="78"/>
        <v>1.651</v>
      </c>
      <c r="E188" s="2">
        <f t="shared" si="78"/>
        <v>1.651</v>
      </c>
      <c r="F188" s="2">
        <f t="shared" si="78"/>
        <v>1.651</v>
      </c>
      <c r="G188" s="2">
        <f t="shared" si="78"/>
        <v>1.651</v>
      </c>
      <c r="H188" s="2">
        <f t="shared" si="78"/>
        <v>1.651</v>
      </c>
      <c r="I188" s="2">
        <f t="shared" si="78"/>
        <v>1.651</v>
      </c>
    </row>
    <row r="189" spans="1:9" hidden="1">
      <c r="A189" s="1" t="s">
        <v>9</v>
      </c>
      <c r="B189" s="6">
        <f>SUM(B186:B188)</f>
        <v>1172.8210000000001</v>
      </c>
      <c r="C189" s="6">
        <f t="shared" ref="C189:I189" si="79">SUM(C186:C188)</f>
        <v>1314.7809999999999</v>
      </c>
      <c r="D189" s="6">
        <f t="shared" si="79"/>
        <v>1421.251</v>
      </c>
      <c r="E189" s="6">
        <f t="shared" si="79"/>
        <v>1563.211</v>
      </c>
      <c r="F189" s="6">
        <f t="shared" si="79"/>
        <v>1705.171</v>
      </c>
      <c r="G189" s="6">
        <f t="shared" si="79"/>
        <v>1847.1310000000001</v>
      </c>
      <c r="H189" s="6">
        <f t="shared" si="79"/>
        <v>1989.0910000000001</v>
      </c>
      <c r="I189" s="6">
        <f t="shared" si="79"/>
        <v>2131.0509999999999</v>
      </c>
    </row>
    <row r="190" spans="1:9" hidden="1"/>
    <row r="191" spans="1:9" ht="15.6" hidden="1">
      <c r="A191" s="3" t="s">
        <v>10</v>
      </c>
      <c r="B191" s="6">
        <f>SUM(B183,B189)</f>
        <v>9752.8209999999999</v>
      </c>
      <c r="C191" s="6">
        <f t="shared" ref="C191:I191" si="80">SUM(C183,C189)</f>
        <v>10934.780999999999</v>
      </c>
      <c r="D191" s="6">
        <f t="shared" si="80"/>
        <v>11821.251</v>
      </c>
      <c r="E191" s="6">
        <f t="shared" si="80"/>
        <v>13003.210999999999</v>
      </c>
      <c r="F191" s="6">
        <f t="shared" si="80"/>
        <v>14185.171</v>
      </c>
      <c r="G191" s="6">
        <f t="shared" si="80"/>
        <v>15367.130999999999</v>
      </c>
      <c r="H191" s="6">
        <f t="shared" si="80"/>
        <v>16549.091</v>
      </c>
      <c r="I191" s="6">
        <f t="shared" si="80"/>
        <v>17731.050999999999</v>
      </c>
    </row>
    <row r="192" spans="1:9" hidden="1"/>
    <row r="193" spans="1:10" hidden="1">
      <c r="A193" s="1" t="s">
        <v>11</v>
      </c>
    </row>
    <row r="194" spans="1:10" hidden="1">
      <c r="A194" t="s">
        <v>14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</row>
    <row r="195" spans="1:10" ht="43.2" hidden="1">
      <c r="A195" s="4" t="s">
        <v>12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</row>
    <row r="196" spans="1:10" hidden="1"/>
    <row r="197" spans="1:10">
      <c r="A197" s="1" t="s">
        <v>13</v>
      </c>
      <c r="B197" s="6">
        <f t="shared" ref="B197:I197" si="81">SUM(B191, B194:B195)</f>
        <v>9752.8209999999999</v>
      </c>
      <c r="C197" s="6">
        <f t="shared" si="81"/>
        <v>10934.780999999999</v>
      </c>
      <c r="D197" s="6">
        <f t="shared" si="81"/>
        <v>11821.251</v>
      </c>
      <c r="E197" s="6">
        <f t="shared" si="81"/>
        <v>13003.210999999999</v>
      </c>
      <c r="F197" s="6">
        <f t="shared" si="81"/>
        <v>14185.171</v>
      </c>
      <c r="G197" s="6">
        <f t="shared" si="81"/>
        <v>15367.130999999999</v>
      </c>
      <c r="H197" s="6">
        <f t="shared" si="81"/>
        <v>16549.091</v>
      </c>
      <c r="I197" s="6">
        <f t="shared" si="81"/>
        <v>17731.050999999999</v>
      </c>
      <c r="J197" s="2">
        <f>SUM(I197-B197)</f>
        <v>7978.23</v>
      </c>
    </row>
    <row r="198" spans="1:10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10" hidden="1"/>
    <row r="200" spans="1:10">
      <c r="A200" t="s">
        <v>28</v>
      </c>
      <c r="B200" t="s">
        <v>16</v>
      </c>
      <c r="C200" t="s">
        <v>17</v>
      </c>
      <c r="D200" t="s">
        <v>18</v>
      </c>
      <c r="E200">
        <v>2021</v>
      </c>
      <c r="F200">
        <v>2022</v>
      </c>
      <c r="G200">
        <v>2023</v>
      </c>
      <c r="H200">
        <v>2024</v>
      </c>
      <c r="I200">
        <v>2025</v>
      </c>
    </row>
    <row r="201" spans="1:10">
      <c r="A201" t="s">
        <v>1</v>
      </c>
      <c r="B201" s="2">
        <v>8.25</v>
      </c>
      <c r="C201" s="2">
        <v>9.25</v>
      </c>
      <c r="D201" s="2">
        <v>10</v>
      </c>
      <c r="E201" s="2">
        <v>11</v>
      </c>
      <c r="F201" s="2">
        <v>12</v>
      </c>
      <c r="G201" s="2">
        <v>13</v>
      </c>
      <c r="H201" s="2">
        <v>14</v>
      </c>
      <c r="I201" s="2">
        <v>15</v>
      </c>
    </row>
    <row r="202" spans="1:10" hidden="1">
      <c r="A202" t="s">
        <v>7</v>
      </c>
      <c r="B202">
        <v>40</v>
      </c>
      <c r="C202">
        <v>40</v>
      </c>
      <c r="D202">
        <v>40</v>
      </c>
      <c r="E202">
        <v>40</v>
      </c>
      <c r="F202">
        <v>40</v>
      </c>
      <c r="G202">
        <v>40</v>
      </c>
      <c r="H202">
        <v>40</v>
      </c>
      <c r="I202">
        <v>40</v>
      </c>
    </row>
    <row r="203" spans="1:10" hidden="1">
      <c r="A203" t="s">
        <v>8</v>
      </c>
      <c r="B203">
        <v>52</v>
      </c>
      <c r="C203">
        <v>52</v>
      </c>
      <c r="D203">
        <v>52</v>
      </c>
      <c r="E203">
        <v>52</v>
      </c>
      <c r="F203">
        <v>52</v>
      </c>
      <c r="G203">
        <v>52</v>
      </c>
      <c r="H203">
        <v>52</v>
      </c>
      <c r="I203">
        <v>52</v>
      </c>
    </row>
    <row r="204" spans="1:10" hidden="1">
      <c r="A204" s="1" t="s">
        <v>2</v>
      </c>
      <c r="B204" s="6">
        <f>SUM(B201*B202*B203)</f>
        <v>17160</v>
      </c>
      <c r="C204" s="6">
        <f t="shared" ref="C204:I204" si="82">SUM(C201*C202*C203)</f>
        <v>19240</v>
      </c>
      <c r="D204" s="6">
        <f t="shared" si="82"/>
        <v>20800</v>
      </c>
      <c r="E204" s="6">
        <f t="shared" si="82"/>
        <v>22880</v>
      </c>
      <c r="F204" s="6">
        <f t="shared" si="82"/>
        <v>24960</v>
      </c>
      <c r="G204" s="6">
        <f t="shared" si="82"/>
        <v>27040</v>
      </c>
      <c r="H204" s="6">
        <f t="shared" si="82"/>
        <v>29120</v>
      </c>
      <c r="I204" s="6">
        <f t="shared" si="82"/>
        <v>31200</v>
      </c>
    </row>
    <row r="205" spans="1:10" hidden="1"/>
    <row r="206" spans="1:10" hidden="1">
      <c r="A206" s="1" t="s">
        <v>3</v>
      </c>
    </row>
    <row r="207" spans="1:10" hidden="1">
      <c r="A207" t="s">
        <v>4</v>
      </c>
      <c r="B207" s="2">
        <f>SUM(B204*0.0765)</f>
        <v>1312.74</v>
      </c>
      <c r="C207" s="2">
        <f t="shared" ref="C207:I207" si="83">SUM(C204*0.0765)</f>
        <v>1471.86</v>
      </c>
      <c r="D207" s="2">
        <f t="shared" si="83"/>
        <v>1591.2</v>
      </c>
      <c r="E207" s="2">
        <f t="shared" si="83"/>
        <v>1750.32</v>
      </c>
      <c r="F207" s="2">
        <f t="shared" si="83"/>
        <v>1909.44</v>
      </c>
      <c r="G207" s="2">
        <f t="shared" si="83"/>
        <v>2068.56</v>
      </c>
      <c r="H207" s="2">
        <f t="shared" si="83"/>
        <v>2227.6799999999998</v>
      </c>
      <c r="I207" s="2">
        <f t="shared" si="83"/>
        <v>2386.8000000000002</v>
      </c>
    </row>
    <row r="208" spans="1:10" hidden="1">
      <c r="A208" t="s">
        <v>5</v>
      </c>
      <c r="B208" s="2">
        <f>SUM(B204*0.06)</f>
        <v>1029.5999999999999</v>
      </c>
      <c r="C208" s="2">
        <f t="shared" ref="C208:I208" si="84">SUM(C204*0.06)</f>
        <v>1154.3999999999999</v>
      </c>
      <c r="D208" s="2">
        <f t="shared" si="84"/>
        <v>1248</v>
      </c>
      <c r="E208" s="2">
        <f t="shared" si="84"/>
        <v>1372.8</v>
      </c>
      <c r="F208" s="2">
        <f t="shared" si="84"/>
        <v>1497.6</v>
      </c>
      <c r="G208" s="2">
        <f t="shared" si="84"/>
        <v>1622.3999999999999</v>
      </c>
      <c r="H208" s="2">
        <f t="shared" si="84"/>
        <v>1747.2</v>
      </c>
      <c r="I208" s="2">
        <f t="shared" si="84"/>
        <v>1872</v>
      </c>
    </row>
    <row r="209" spans="1:10" hidden="1">
      <c r="A209" t="s">
        <v>6</v>
      </c>
      <c r="B209" s="2">
        <f>SUM(B203*0.03175)</f>
        <v>1.651</v>
      </c>
      <c r="C209" s="2">
        <f t="shared" ref="C209:I209" si="85">SUM(C203*0.03175)</f>
        <v>1.651</v>
      </c>
      <c r="D209" s="2">
        <f t="shared" si="85"/>
        <v>1.651</v>
      </c>
      <c r="E209" s="2">
        <f t="shared" si="85"/>
        <v>1.651</v>
      </c>
      <c r="F209" s="2">
        <f t="shared" si="85"/>
        <v>1.651</v>
      </c>
      <c r="G209" s="2">
        <f t="shared" si="85"/>
        <v>1.651</v>
      </c>
      <c r="H209" s="2">
        <f t="shared" si="85"/>
        <v>1.651</v>
      </c>
      <c r="I209" s="2">
        <f t="shared" si="85"/>
        <v>1.651</v>
      </c>
    </row>
    <row r="210" spans="1:10" hidden="1">
      <c r="A210" s="1" t="s">
        <v>9</v>
      </c>
      <c r="B210" s="6">
        <f>SUM(B207:B209)</f>
        <v>2343.991</v>
      </c>
      <c r="C210" s="6">
        <f t="shared" ref="C210:I210" si="86">SUM(C207:C209)</f>
        <v>2627.9109999999996</v>
      </c>
      <c r="D210" s="6">
        <f t="shared" si="86"/>
        <v>2840.8509999999997</v>
      </c>
      <c r="E210" s="6">
        <f t="shared" si="86"/>
        <v>3124.7709999999997</v>
      </c>
      <c r="F210" s="6">
        <f t="shared" si="86"/>
        <v>3408.6909999999998</v>
      </c>
      <c r="G210" s="6">
        <f t="shared" si="86"/>
        <v>3692.6109999999999</v>
      </c>
      <c r="H210" s="6">
        <f t="shared" si="86"/>
        <v>3976.5309999999999</v>
      </c>
      <c r="I210" s="6">
        <f t="shared" si="86"/>
        <v>4260.451</v>
      </c>
    </row>
    <row r="211" spans="1:10" hidden="1"/>
    <row r="212" spans="1:10" ht="15.6" hidden="1">
      <c r="A212" s="3" t="s">
        <v>10</v>
      </c>
      <c r="B212" s="6">
        <f>SUM(B204,B210)</f>
        <v>19503.991000000002</v>
      </c>
      <c r="C212" s="6">
        <f t="shared" ref="C212:I212" si="87">SUM(C204,C210)</f>
        <v>21867.911</v>
      </c>
      <c r="D212" s="6">
        <f t="shared" si="87"/>
        <v>23640.850999999999</v>
      </c>
      <c r="E212" s="6">
        <f t="shared" si="87"/>
        <v>26004.771000000001</v>
      </c>
      <c r="F212" s="6">
        <f t="shared" si="87"/>
        <v>28368.690999999999</v>
      </c>
      <c r="G212" s="6">
        <f t="shared" si="87"/>
        <v>30732.611000000001</v>
      </c>
      <c r="H212" s="6">
        <f t="shared" si="87"/>
        <v>33096.531000000003</v>
      </c>
      <c r="I212" s="6">
        <f t="shared" si="87"/>
        <v>35460.451000000001</v>
      </c>
    </row>
    <row r="213" spans="1:10" hidden="1"/>
    <row r="214" spans="1:10" hidden="1">
      <c r="A214" s="1" t="s">
        <v>11</v>
      </c>
    </row>
    <row r="215" spans="1:10" hidden="1">
      <c r="A215" t="s">
        <v>14</v>
      </c>
      <c r="B215" s="2">
        <f>SUM(B204*0.1)</f>
        <v>1716</v>
      </c>
      <c r="C215" s="2">
        <f t="shared" ref="C215:I215" si="88">SUM(C204*0.1)</f>
        <v>1924</v>
      </c>
      <c r="D215" s="2">
        <f t="shared" si="88"/>
        <v>2080</v>
      </c>
      <c r="E215" s="2">
        <f t="shared" si="88"/>
        <v>2288</v>
      </c>
      <c r="F215" s="2">
        <f t="shared" si="88"/>
        <v>2496</v>
      </c>
      <c r="G215" s="2">
        <f t="shared" si="88"/>
        <v>2704</v>
      </c>
      <c r="H215" s="2">
        <f t="shared" si="88"/>
        <v>2912</v>
      </c>
      <c r="I215" s="2">
        <f t="shared" si="88"/>
        <v>3120</v>
      </c>
    </row>
    <row r="216" spans="1:10" ht="43.2" hidden="1">
      <c r="A216" s="4" t="s">
        <v>12</v>
      </c>
      <c r="B216" s="5">
        <v>12000</v>
      </c>
      <c r="C216" s="5">
        <v>12000</v>
      </c>
      <c r="D216" s="5">
        <v>12000</v>
      </c>
      <c r="E216" s="5">
        <v>12000</v>
      </c>
      <c r="F216" s="5">
        <v>12000</v>
      </c>
      <c r="G216" s="5">
        <v>12000</v>
      </c>
      <c r="H216" s="5">
        <v>12000</v>
      </c>
      <c r="I216" s="5">
        <v>12000</v>
      </c>
    </row>
    <row r="217" spans="1:10" hidden="1"/>
    <row r="218" spans="1:10">
      <c r="A218" s="1" t="s">
        <v>13</v>
      </c>
      <c r="B218" s="6">
        <f t="shared" ref="B218:I218" si="89">SUM(B212, B215:B216)</f>
        <v>33219.991000000002</v>
      </c>
      <c r="C218" s="6">
        <f t="shared" si="89"/>
        <v>35791.911</v>
      </c>
      <c r="D218" s="6">
        <f t="shared" si="89"/>
        <v>37720.850999999995</v>
      </c>
      <c r="E218" s="6">
        <f t="shared" si="89"/>
        <v>40292.771000000001</v>
      </c>
      <c r="F218" s="6">
        <f t="shared" si="89"/>
        <v>42864.690999999999</v>
      </c>
      <c r="G218" s="6">
        <f t="shared" si="89"/>
        <v>45436.611000000004</v>
      </c>
      <c r="H218" s="6">
        <f t="shared" si="89"/>
        <v>48008.531000000003</v>
      </c>
      <c r="I218" s="6">
        <f t="shared" si="89"/>
        <v>50580.451000000001</v>
      </c>
      <c r="J218" s="2">
        <f>SUM(I218-B218)</f>
        <v>17360.46</v>
      </c>
    </row>
    <row r="219" spans="1:10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10" hidden="1"/>
    <row r="221" spans="1:10" ht="28.8">
      <c r="A221" s="4" t="s">
        <v>36</v>
      </c>
      <c r="B221" s="4" t="s">
        <v>16</v>
      </c>
      <c r="C221" s="4" t="s">
        <v>20</v>
      </c>
      <c r="D221" s="4" t="s">
        <v>21</v>
      </c>
      <c r="E221" s="4" t="s">
        <v>22</v>
      </c>
      <c r="F221" s="4" t="s">
        <v>23</v>
      </c>
      <c r="G221" s="4" t="s">
        <v>24</v>
      </c>
      <c r="H221" s="4" t="s">
        <v>25</v>
      </c>
      <c r="I221" s="4" t="s">
        <v>26</v>
      </c>
    </row>
    <row r="222" spans="1:10">
      <c r="A222" t="s">
        <v>29</v>
      </c>
      <c r="B222" s="2">
        <v>11</v>
      </c>
      <c r="C222" s="2">
        <f>SUM(B222, (B222*0.12))</f>
        <v>12.32</v>
      </c>
      <c r="D222" s="2">
        <f>SUM(C222, (C222*0.075))</f>
        <v>13.244</v>
      </c>
      <c r="E222" s="2">
        <f>SUM(D222, (D222*0.0909))</f>
        <v>14.4478796</v>
      </c>
      <c r="F222" s="2">
        <f>SUM(E222, (E222*0.0833))</f>
        <v>15.65138797068</v>
      </c>
      <c r="G222" s="2">
        <f>SUM(F222, (F222*0.0769))</f>
        <v>16.854979705625293</v>
      </c>
      <c r="H222" s="2">
        <f>SUM(G222, (G222*0.0714))</f>
        <v>18.058425256606938</v>
      </c>
      <c r="I222" s="2">
        <f>SUM(H222, (H222*0.0666))</f>
        <v>19.261116378696961</v>
      </c>
    </row>
    <row r="223" spans="1:10" hidden="1">
      <c r="A223" t="s">
        <v>7</v>
      </c>
      <c r="B223">
        <v>40</v>
      </c>
      <c r="C223">
        <v>40</v>
      </c>
      <c r="D223">
        <v>40</v>
      </c>
      <c r="E223">
        <v>40</v>
      </c>
      <c r="F223">
        <v>40</v>
      </c>
      <c r="G223">
        <v>40</v>
      </c>
      <c r="H223">
        <v>40</v>
      </c>
      <c r="I223">
        <v>40</v>
      </c>
    </row>
    <row r="224" spans="1:10" hidden="1">
      <c r="A224" t="s">
        <v>8</v>
      </c>
      <c r="B224">
        <v>52</v>
      </c>
      <c r="C224">
        <v>52</v>
      </c>
      <c r="D224">
        <v>52</v>
      </c>
      <c r="E224">
        <v>52</v>
      </c>
      <c r="F224">
        <v>52</v>
      </c>
      <c r="G224">
        <v>52</v>
      </c>
      <c r="H224">
        <v>52</v>
      </c>
      <c r="I224">
        <v>52</v>
      </c>
    </row>
    <row r="225" spans="1:10" hidden="1">
      <c r="A225" s="1" t="s">
        <v>2</v>
      </c>
      <c r="B225" s="6">
        <f t="shared" ref="B225:I225" si="90">SUM(B222*B223*B224)</f>
        <v>22880</v>
      </c>
      <c r="C225" s="6">
        <f t="shared" si="90"/>
        <v>25625.600000000002</v>
      </c>
      <c r="D225" s="6">
        <f t="shared" si="90"/>
        <v>27547.52</v>
      </c>
      <c r="E225" s="6">
        <f t="shared" si="90"/>
        <v>30051.589567999996</v>
      </c>
      <c r="F225" s="6">
        <f t="shared" si="90"/>
        <v>32554.886979014398</v>
      </c>
      <c r="G225" s="6">
        <f t="shared" si="90"/>
        <v>35058.35778770061</v>
      </c>
      <c r="H225" s="6">
        <f t="shared" si="90"/>
        <v>37561.524533742428</v>
      </c>
      <c r="I225" s="6">
        <f t="shared" si="90"/>
        <v>40063.122067689677</v>
      </c>
    </row>
    <row r="226" spans="1:10" hidden="1"/>
    <row r="227" spans="1:10" hidden="1">
      <c r="A227" s="1" t="s">
        <v>3</v>
      </c>
    </row>
    <row r="228" spans="1:10" hidden="1">
      <c r="A228" t="s">
        <v>4</v>
      </c>
      <c r="B228" s="2">
        <f t="shared" ref="B228:I228" si="91">SUM(B225*0.0765)</f>
        <v>1750.32</v>
      </c>
      <c r="C228" s="2">
        <f t="shared" si="91"/>
        <v>1960.3584000000001</v>
      </c>
      <c r="D228" s="2">
        <f t="shared" si="91"/>
        <v>2107.38528</v>
      </c>
      <c r="E228" s="2">
        <f t="shared" si="91"/>
        <v>2298.9466019519996</v>
      </c>
      <c r="F228" s="2">
        <f t="shared" si="91"/>
        <v>2490.4488538946016</v>
      </c>
      <c r="G228" s="2">
        <f t="shared" si="91"/>
        <v>2681.9643707590967</v>
      </c>
      <c r="H228" s="2">
        <f t="shared" si="91"/>
        <v>2873.4566268312956</v>
      </c>
      <c r="I228" s="2">
        <f t="shared" si="91"/>
        <v>3064.8288381782604</v>
      </c>
    </row>
    <row r="229" spans="1:10" hidden="1">
      <c r="A229" t="s">
        <v>5</v>
      </c>
      <c r="B229" s="2">
        <f t="shared" ref="B229:I229" si="92">SUM(B225*0.06)</f>
        <v>1372.8</v>
      </c>
      <c r="C229" s="2">
        <f t="shared" si="92"/>
        <v>1537.5360000000001</v>
      </c>
      <c r="D229" s="2">
        <f t="shared" si="92"/>
        <v>1652.8512000000001</v>
      </c>
      <c r="E229" s="2">
        <f t="shared" si="92"/>
        <v>1803.0953740799996</v>
      </c>
      <c r="F229" s="2">
        <f t="shared" si="92"/>
        <v>1953.2932187408637</v>
      </c>
      <c r="G229" s="2">
        <f t="shared" si="92"/>
        <v>2103.5014672620364</v>
      </c>
      <c r="H229" s="2">
        <f t="shared" si="92"/>
        <v>2253.6914720245454</v>
      </c>
      <c r="I229" s="2">
        <f t="shared" si="92"/>
        <v>2403.7873240613803</v>
      </c>
    </row>
    <row r="230" spans="1:10" hidden="1">
      <c r="A230" t="s">
        <v>6</v>
      </c>
      <c r="B230" s="2">
        <f t="shared" ref="B230:I230" si="93">SUM(B224*0.03175)</f>
        <v>1.651</v>
      </c>
      <c r="C230" s="2">
        <f t="shared" si="93"/>
        <v>1.651</v>
      </c>
      <c r="D230" s="2">
        <f t="shared" si="93"/>
        <v>1.651</v>
      </c>
      <c r="E230" s="2">
        <f t="shared" si="93"/>
        <v>1.651</v>
      </c>
      <c r="F230" s="2">
        <f t="shared" si="93"/>
        <v>1.651</v>
      </c>
      <c r="G230" s="2">
        <f t="shared" si="93"/>
        <v>1.651</v>
      </c>
      <c r="H230" s="2">
        <f t="shared" si="93"/>
        <v>1.651</v>
      </c>
      <c r="I230" s="2">
        <f t="shared" si="93"/>
        <v>1.651</v>
      </c>
    </row>
    <row r="231" spans="1:10" hidden="1">
      <c r="A231" s="1" t="s">
        <v>9</v>
      </c>
      <c r="B231" s="6">
        <f t="shared" ref="B231:I231" si="94">SUM(B228:B230)</f>
        <v>3124.7709999999997</v>
      </c>
      <c r="C231" s="6">
        <f t="shared" si="94"/>
        <v>3499.5454</v>
      </c>
      <c r="D231" s="6">
        <f t="shared" si="94"/>
        <v>3761.8874799999999</v>
      </c>
      <c r="E231" s="6">
        <f t="shared" si="94"/>
        <v>4103.692976031999</v>
      </c>
      <c r="F231" s="6">
        <f t="shared" si="94"/>
        <v>4445.3930726354647</v>
      </c>
      <c r="G231" s="6">
        <f t="shared" si="94"/>
        <v>4787.1168380211329</v>
      </c>
      <c r="H231" s="6">
        <f t="shared" si="94"/>
        <v>5128.7990988558413</v>
      </c>
      <c r="I231" s="6">
        <f t="shared" si="94"/>
        <v>5470.267162239641</v>
      </c>
    </row>
    <row r="232" spans="1:10" hidden="1"/>
    <row r="233" spans="1:10" ht="15.6" hidden="1">
      <c r="A233" s="3" t="s">
        <v>10</v>
      </c>
      <c r="B233" s="6">
        <f t="shared" ref="B233:I233" si="95">SUM(B225,B231)</f>
        <v>26004.771000000001</v>
      </c>
      <c r="C233" s="6">
        <f t="shared" si="95"/>
        <v>29125.145400000001</v>
      </c>
      <c r="D233" s="6">
        <f t="shared" si="95"/>
        <v>31309.407480000002</v>
      </c>
      <c r="E233" s="6">
        <f t="shared" si="95"/>
        <v>34155.282544031994</v>
      </c>
      <c r="F233" s="6">
        <f t="shared" si="95"/>
        <v>37000.280051649861</v>
      </c>
      <c r="G233" s="6">
        <f t="shared" si="95"/>
        <v>39845.474625721741</v>
      </c>
      <c r="H233" s="6">
        <f t="shared" si="95"/>
        <v>42690.323632598273</v>
      </c>
      <c r="I233" s="6">
        <f t="shared" si="95"/>
        <v>45533.389229929322</v>
      </c>
    </row>
    <row r="234" spans="1:10" hidden="1"/>
    <row r="235" spans="1:10" hidden="1">
      <c r="A235" s="1" t="s">
        <v>11</v>
      </c>
    </row>
    <row r="236" spans="1:10" hidden="1">
      <c r="A236" t="s">
        <v>14</v>
      </c>
      <c r="B236" s="2">
        <f t="shared" ref="B236:I236" si="96">SUM(B225*0.1)</f>
        <v>2288</v>
      </c>
      <c r="C236" s="2">
        <f t="shared" si="96"/>
        <v>2562.5600000000004</v>
      </c>
      <c r="D236" s="2">
        <f t="shared" si="96"/>
        <v>2754.7520000000004</v>
      </c>
      <c r="E236" s="2">
        <f t="shared" si="96"/>
        <v>3005.1589567999999</v>
      </c>
      <c r="F236" s="2">
        <f t="shared" si="96"/>
        <v>3255.48869790144</v>
      </c>
      <c r="G236" s="2">
        <f t="shared" si="96"/>
        <v>3505.8357787700611</v>
      </c>
      <c r="H236" s="2">
        <f t="shared" si="96"/>
        <v>3756.1524533742431</v>
      </c>
      <c r="I236" s="2">
        <f t="shared" si="96"/>
        <v>4006.3122067689678</v>
      </c>
    </row>
    <row r="237" spans="1:10" ht="43.2" hidden="1">
      <c r="A237" s="4" t="s">
        <v>12</v>
      </c>
      <c r="B237" s="5">
        <v>12000</v>
      </c>
      <c r="C237" s="5">
        <v>12000</v>
      </c>
      <c r="D237" s="5">
        <v>12000</v>
      </c>
      <c r="E237" s="5">
        <v>12000</v>
      </c>
      <c r="F237" s="5">
        <v>12000</v>
      </c>
      <c r="G237" s="5">
        <v>12000</v>
      </c>
      <c r="H237" s="5">
        <v>12000</v>
      </c>
      <c r="I237" s="5">
        <v>12000</v>
      </c>
    </row>
    <row r="238" spans="1:10" hidden="1"/>
    <row r="239" spans="1:10">
      <c r="A239" s="1" t="s">
        <v>13</v>
      </c>
      <c r="B239" s="6">
        <f t="shared" ref="B239:I239" si="97">SUM(B233, B236:B237)</f>
        <v>40292.771000000001</v>
      </c>
      <c r="C239" s="6">
        <f t="shared" si="97"/>
        <v>43687.705400000006</v>
      </c>
      <c r="D239" s="6">
        <f t="shared" si="97"/>
        <v>46064.159480000002</v>
      </c>
      <c r="E239" s="6">
        <f t="shared" si="97"/>
        <v>49160.441500831992</v>
      </c>
      <c r="F239" s="6">
        <f t="shared" si="97"/>
        <v>52255.768749551302</v>
      </c>
      <c r="G239" s="6">
        <f t="shared" si="97"/>
        <v>55351.3104044918</v>
      </c>
      <c r="H239" s="6">
        <f t="shared" si="97"/>
        <v>58446.476085972514</v>
      </c>
      <c r="I239" s="6">
        <f t="shared" si="97"/>
        <v>61539.701436698291</v>
      </c>
      <c r="J239" s="2">
        <f>SUM(I239-B239)</f>
        <v>21246.930436698291</v>
      </c>
    </row>
    <row r="240" spans="1:10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hidden="1"/>
    <row r="242" spans="1:9" ht="28.8">
      <c r="A242" s="4" t="s">
        <v>35</v>
      </c>
      <c r="B242" s="4" t="s">
        <v>16</v>
      </c>
      <c r="C242" s="4" t="s">
        <v>20</v>
      </c>
      <c r="D242" s="4" t="s">
        <v>21</v>
      </c>
      <c r="E242" s="4" t="s">
        <v>22</v>
      </c>
      <c r="F242" s="4" t="s">
        <v>23</v>
      </c>
      <c r="G242" s="4" t="s">
        <v>24</v>
      </c>
      <c r="H242" s="4" t="s">
        <v>25</v>
      </c>
      <c r="I242" s="4" t="s">
        <v>26</v>
      </c>
    </row>
    <row r="243" spans="1:9">
      <c r="A243" t="s">
        <v>29</v>
      </c>
      <c r="B243" s="2">
        <v>20</v>
      </c>
      <c r="C243" s="2">
        <f>SUM(B243, (B243*0.12))</f>
        <v>22.4</v>
      </c>
      <c r="D243" s="2">
        <f>SUM(C243, (C243*0.075))</f>
        <v>24.08</v>
      </c>
      <c r="E243" s="2">
        <f>SUM(D243, (D243*0.0909))</f>
        <v>26.268871999999998</v>
      </c>
      <c r="F243" s="2">
        <f>SUM(E243, (E243*0.0833))</f>
        <v>28.457069037599997</v>
      </c>
      <c r="G243" s="2">
        <f>SUM(F243, (F243*0.0769))</f>
        <v>30.645417646591437</v>
      </c>
      <c r="H243" s="2">
        <f>SUM(G243, (G243*0.0714))</f>
        <v>32.833500466558064</v>
      </c>
      <c r="I243" s="2">
        <f>SUM(H243, (H243*0.0666))</f>
        <v>35.020211597630833</v>
      </c>
    </row>
    <row r="244" spans="1:9" hidden="1">
      <c r="A244" t="s">
        <v>7</v>
      </c>
      <c r="B244">
        <v>40</v>
      </c>
      <c r="C244">
        <v>40</v>
      </c>
      <c r="D244">
        <v>40</v>
      </c>
      <c r="E244">
        <v>40</v>
      </c>
      <c r="F244">
        <v>40</v>
      </c>
      <c r="G244">
        <v>40</v>
      </c>
      <c r="H244">
        <v>40</v>
      </c>
      <c r="I244">
        <v>40</v>
      </c>
    </row>
    <row r="245" spans="1:9" hidden="1">
      <c r="A245" t="s">
        <v>8</v>
      </c>
      <c r="B245">
        <v>52</v>
      </c>
      <c r="C245">
        <v>52</v>
      </c>
      <c r="D245">
        <v>52</v>
      </c>
      <c r="E245">
        <v>52</v>
      </c>
      <c r="F245">
        <v>52</v>
      </c>
      <c r="G245">
        <v>52</v>
      </c>
      <c r="H245">
        <v>52</v>
      </c>
      <c r="I245">
        <v>52</v>
      </c>
    </row>
    <row r="246" spans="1:9" hidden="1">
      <c r="A246" s="1" t="s">
        <v>2</v>
      </c>
      <c r="B246" s="6">
        <f t="shared" ref="B246:I246" si="98">SUM(B243*B244*B245)</f>
        <v>41600</v>
      </c>
      <c r="C246" s="6">
        <f t="shared" si="98"/>
        <v>46592</v>
      </c>
      <c r="D246" s="6">
        <f t="shared" si="98"/>
        <v>50086.399999999994</v>
      </c>
      <c r="E246" s="6">
        <f t="shared" si="98"/>
        <v>54639.25376</v>
      </c>
      <c r="F246" s="6">
        <f t="shared" si="98"/>
        <v>59190.703598207991</v>
      </c>
      <c r="G246" s="6">
        <f t="shared" si="98"/>
        <v>63742.468704910192</v>
      </c>
      <c r="H246" s="6">
        <f t="shared" si="98"/>
        <v>68293.680970440779</v>
      </c>
      <c r="I246" s="6">
        <f t="shared" si="98"/>
        <v>72842.040123072133</v>
      </c>
    </row>
    <row r="247" spans="1:9" hidden="1"/>
    <row r="248" spans="1:9" hidden="1">
      <c r="A248" s="1" t="s">
        <v>3</v>
      </c>
    </row>
    <row r="249" spans="1:9" hidden="1">
      <c r="A249" t="s">
        <v>4</v>
      </c>
      <c r="B249" s="2">
        <f t="shared" ref="B249:I249" si="99">SUM(B246*0.0765)</f>
        <v>3182.4</v>
      </c>
      <c r="C249" s="2">
        <f t="shared" si="99"/>
        <v>3564.288</v>
      </c>
      <c r="D249" s="2">
        <f t="shared" si="99"/>
        <v>3831.6095999999993</v>
      </c>
      <c r="E249" s="2">
        <f t="shared" si="99"/>
        <v>4179.9029126400001</v>
      </c>
      <c r="F249" s="2">
        <f t="shared" si="99"/>
        <v>4528.0888252629111</v>
      </c>
      <c r="G249" s="2">
        <f t="shared" si="99"/>
        <v>4876.2988559256301</v>
      </c>
      <c r="H249" s="2">
        <f t="shared" si="99"/>
        <v>5224.4665942387192</v>
      </c>
      <c r="I249" s="2">
        <f t="shared" si="99"/>
        <v>5572.4160694150178</v>
      </c>
    </row>
    <row r="250" spans="1:9" hidden="1">
      <c r="A250" t="s">
        <v>5</v>
      </c>
      <c r="B250" s="2">
        <f t="shared" ref="B250:I250" si="100">SUM(B246*0.06)</f>
        <v>2496</v>
      </c>
      <c r="C250" s="2">
        <f t="shared" si="100"/>
        <v>2795.52</v>
      </c>
      <c r="D250" s="2">
        <f t="shared" si="100"/>
        <v>3005.1839999999997</v>
      </c>
      <c r="E250" s="2">
        <f t="shared" si="100"/>
        <v>3278.3552255999998</v>
      </c>
      <c r="F250" s="2">
        <f t="shared" si="100"/>
        <v>3551.4422158924795</v>
      </c>
      <c r="G250" s="2">
        <f t="shared" si="100"/>
        <v>3824.5481222946114</v>
      </c>
      <c r="H250" s="2">
        <f t="shared" si="100"/>
        <v>4097.6208582264462</v>
      </c>
      <c r="I250" s="2">
        <f t="shared" si="100"/>
        <v>4370.5224073843274</v>
      </c>
    </row>
    <row r="251" spans="1:9" hidden="1">
      <c r="A251" t="s">
        <v>6</v>
      </c>
      <c r="B251" s="2">
        <f t="shared" ref="B251:I251" si="101">SUM(B245*0.03175)</f>
        <v>1.651</v>
      </c>
      <c r="C251" s="2">
        <f t="shared" si="101"/>
        <v>1.651</v>
      </c>
      <c r="D251" s="2">
        <f t="shared" si="101"/>
        <v>1.651</v>
      </c>
      <c r="E251" s="2">
        <f t="shared" si="101"/>
        <v>1.651</v>
      </c>
      <c r="F251" s="2">
        <f t="shared" si="101"/>
        <v>1.651</v>
      </c>
      <c r="G251" s="2">
        <f t="shared" si="101"/>
        <v>1.651</v>
      </c>
      <c r="H251" s="2">
        <f t="shared" si="101"/>
        <v>1.651</v>
      </c>
      <c r="I251" s="2">
        <f t="shared" si="101"/>
        <v>1.651</v>
      </c>
    </row>
    <row r="252" spans="1:9" hidden="1">
      <c r="A252" s="1" t="s">
        <v>9</v>
      </c>
      <c r="B252" s="6">
        <f t="shared" ref="B252:I252" si="102">SUM(B249:B251)</f>
        <v>5680.0509999999995</v>
      </c>
      <c r="C252" s="6">
        <f t="shared" si="102"/>
        <v>6361.4589999999998</v>
      </c>
      <c r="D252" s="6">
        <f t="shared" si="102"/>
        <v>6838.4445999999989</v>
      </c>
      <c r="E252" s="6">
        <f t="shared" si="102"/>
        <v>7459.9091382400002</v>
      </c>
      <c r="F252" s="6">
        <f t="shared" si="102"/>
        <v>8081.1820411553908</v>
      </c>
      <c r="G252" s="6">
        <f t="shared" si="102"/>
        <v>8702.4979782202408</v>
      </c>
      <c r="H252" s="6">
        <f t="shared" si="102"/>
        <v>9323.7384524651661</v>
      </c>
      <c r="I252" s="6">
        <f t="shared" si="102"/>
        <v>9944.589476799345</v>
      </c>
    </row>
    <row r="253" spans="1:9" hidden="1"/>
    <row r="254" spans="1:9" ht="15.6" hidden="1">
      <c r="A254" s="3" t="s">
        <v>10</v>
      </c>
      <c r="B254" s="6">
        <f t="shared" ref="B254:I254" si="103">SUM(B246,B252)</f>
        <v>47280.050999999999</v>
      </c>
      <c r="C254" s="6">
        <f t="shared" si="103"/>
        <v>52953.459000000003</v>
      </c>
      <c r="D254" s="6">
        <f t="shared" si="103"/>
        <v>56924.844599999997</v>
      </c>
      <c r="E254" s="6">
        <f t="shared" si="103"/>
        <v>62099.16289824</v>
      </c>
      <c r="F254" s="6">
        <f t="shared" si="103"/>
        <v>67271.885639363376</v>
      </c>
      <c r="G254" s="6">
        <f t="shared" si="103"/>
        <v>72444.966683130435</v>
      </c>
      <c r="H254" s="6">
        <f t="shared" si="103"/>
        <v>77617.41942290595</v>
      </c>
      <c r="I254" s="6">
        <f t="shared" si="103"/>
        <v>82786.629599871478</v>
      </c>
    </row>
    <row r="255" spans="1:9" hidden="1"/>
    <row r="256" spans="1:9" hidden="1"/>
    <row r="257" spans="1:10" hidden="1">
      <c r="A257" s="1" t="s">
        <v>11</v>
      </c>
    </row>
    <row r="258" spans="1:10" hidden="1">
      <c r="A258" t="s">
        <v>14</v>
      </c>
      <c r="B258" s="2">
        <f t="shared" ref="B258:I258" si="104">SUM(B246*0.1)</f>
        <v>4160</v>
      </c>
      <c r="C258" s="2">
        <f t="shared" si="104"/>
        <v>4659.2</v>
      </c>
      <c r="D258" s="2">
        <f t="shared" si="104"/>
        <v>5008.6399999999994</v>
      </c>
      <c r="E258" s="2">
        <f t="shared" si="104"/>
        <v>5463.9253760000001</v>
      </c>
      <c r="F258" s="2">
        <f t="shared" si="104"/>
        <v>5919.0703598207992</v>
      </c>
      <c r="G258" s="2">
        <f t="shared" si="104"/>
        <v>6374.2468704910198</v>
      </c>
      <c r="H258" s="2">
        <f t="shared" si="104"/>
        <v>6829.3680970440782</v>
      </c>
      <c r="I258" s="2">
        <f t="shared" si="104"/>
        <v>7284.2040123072138</v>
      </c>
    </row>
    <row r="259" spans="1:10" ht="43.2" hidden="1">
      <c r="A259" s="4" t="s">
        <v>12</v>
      </c>
      <c r="B259" s="5">
        <v>12000</v>
      </c>
      <c r="C259" s="5">
        <v>12000</v>
      </c>
      <c r="D259" s="5">
        <v>12000</v>
      </c>
      <c r="E259" s="5">
        <v>12000</v>
      </c>
      <c r="F259" s="5">
        <v>12000</v>
      </c>
      <c r="G259" s="5">
        <v>12000</v>
      </c>
      <c r="H259" s="5">
        <v>12000</v>
      </c>
      <c r="I259" s="5">
        <v>12000</v>
      </c>
    </row>
    <row r="260" spans="1:10" hidden="1"/>
    <row r="261" spans="1:10">
      <c r="A261" s="1" t="s">
        <v>13</v>
      </c>
      <c r="B261" s="6">
        <f t="shared" ref="B261:I261" si="105">SUM(B254, B258:B259)</f>
        <v>63440.050999999999</v>
      </c>
      <c r="C261" s="6">
        <f t="shared" si="105"/>
        <v>69612.659</v>
      </c>
      <c r="D261" s="6">
        <f t="shared" si="105"/>
        <v>73933.484599999996</v>
      </c>
      <c r="E261" s="6">
        <f t="shared" si="105"/>
        <v>79563.088274239999</v>
      </c>
      <c r="F261" s="6">
        <f t="shared" si="105"/>
        <v>85190.955999184182</v>
      </c>
      <c r="G261" s="6">
        <f t="shared" si="105"/>
        <v>90819.213553621448</v>
      </c>
      <c r="H261" s="6">
        <f t="shared" si="105"/>
        <v>96446.787519950027</v>
      </c>
      <c r="I261" s="6">
        <f t="shared" si="105"/>
        <v>102070.83361217869</v>
      </c>
      <c r="J261" s="2">
        <f>SUM(I261-B261)</f>
        <v>38630.782612178686</v>
      </c>
    </row>
    <row r="263" spans="1:10" s="2" customFormat="1" hidden="1">
      <c r="B263" s="2">
        <f>SUM(B198,B218,B239,B261)</f>
        <v>136952.81299999999</v>
      </c>
      <c r="C263" s="2">
        <f>SUM(C198,C218,C239,C261)</f>
        <v>149092.27539999998</v>
      </c>
      <c r="D263" s="2">
        <f t="shared" ref="D263" si="106">SUM(D198,D218,D239,D261)</f>
        <v>157718.49507999999</v>
      </c>
      <c r="E263" s="2">
        <f t="shared" ref="E263" si="107">SUM(E198,E218,E239,E261)</f>
        <v>169016.30077507198</v>
      </c>
      <c r="F263" s="2">
        <f t="shared" ref="F263" si="108">SUM(F198,F218,F239,F261)</f>
        <v>180311.41574873548</v>
      </c>
      <c r="G263" s="2">
        <f t="shared" ref="G263" si="109">SUM(G198,G218,G239,G261)</f>
        <v>191607.13495811325</v>
      </c>
      <c r="H263" s="2">
        <f t="shared" ref="H263" si="110">SUM(H198,H218,H239,H261)</f>
        <v>202901.79460592254</v>
      </c>
      <c r="I263" s="2">
        <f t="shared" ref="I263" si="111">SUM(I198,I218,I239,I261)</f>
        <v>214190.98604887698</v>
      </c>
    </row>
    <row r="264" spans="1:10" s="2" customFormat="1">
      <c r="C264" s="2">
        <f>SUM(C263-B263)</f>
        <v>12139.462399999989</v>
      </c>
      <c r="D264" s="2">
        <f t="shared" ref="D264" si="112">SUM(D263-C263)</f>
        <v>8626.2196800000092</v>
      </c>
      <c r="E264" s="2">
        <f t="shared" ref="E264" si="113">SUM(E263-D263)</f>
        <v>11297.805695071991</v>
      </c>
      <c r="F264" s="2">
        <f t="shared" ref="F264" si="114">SUM(F263-E263)</f>
        <v>11295.114973663498</v>
      </c>
      <c r="G264" s="2">
        <f t="shared" ref="G264" si="115">SUM(G263-F263)</f>
        <v>11295.71920937777</v>
      </c>
      <c r="H264" s="2">
        <f t="shared" ref="H264" si="116">SUM(H263-G263)</f>
        <v>11294.659647809283</v>
      </c>
      <c r="I264" s="2">
        <f t="shared" ref="I264" si="117">SUM(I263-H263)</f>
        <v>11289.191442954441</v>
      </c>
      <c r="J264" s="2">
        <f>SUM(C264,D264,E264,F264,G264,H264,I264)</f>
        <v>77238.173048876983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First Example, current payroll</vt:lpstr>
      <vt:lpstr>Mandatory Minimum Wage</vt:lpstr>
      <vt:lpstr>Equal Wage by $ amount</vt:lpstr>
      <vt:lpstr>Equal Wage by % amount</vt:lpstr>
      <vt:lpstr>Table 1</vt:lpstr>
    </vt:vector>
  </TitlesOfParts>
  <Company>Illinois Secretary of State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Franklin</dc:creator>
  <cp:lastModifiedBy>Ryan Franklin</cp:lastModifiedBy>
  <dcterms:created xsi:type="dcterms:W3CDTF">2019-04-03T20:38:18Z</dcterms:created>
  <dcterms:modified xsi:type="dcterms:W3CDTF">2019-05-13T19:55:14Z</dcterms:modified>
</cp:coreProperties>
</file>